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20490" windowHeight="7755" tabRatio="843" activeTab="4"/>
  </bookViews>
  <sheets>
    <sheet name="200Д(2)" sheetId="1" r:id="rId1"/>
    <sheet name="400мДфин" sheetId="5" r:id="rId2"/>
    <sheet name="800мДфин" sheetId="7" r:id="rId3"/>
    <sheet name="ВысД(2)" sheetId="3" r:id="rId4"/>
    <sheet name="ДлД" sheetId="11" r:id="rId5"/>
    <sheet name="200Ю(2)" sheetId="2" r:id="rId6"/>
    <sheet name="400мЮфин" sheetId="6" r:id="rId7"/>
    <sheet name="800мЮфин" sheetId="8" r:id="rId8"/>
    <sheet name="ДлЮ" sheetId="9" r:id="rId9"/>
    <sheet name="ВысЮ" sheetId="10" r:id="rId10"/>
    <sheet name="ШесЮ(2)" sheetId="4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prugok" localSheetId="9">[1]Кресты!#REF!</definedName>
    <definedName name="prugok" localSheetId="4">[2]Кресты!#REF!</definedName>
    <definedName name="prugok" localSheetId="8">[2]Кресты!#REF!</definedName>
    <definedName name="prugok">[1]Кресты!#REF!</definedName>
    <definedName name="Город" localSheetId="9">[3]Z_all!$H$1:$H$65536</definedName>
    <definedName name="Город" localSheetId="4">[3]Z_all!$H$1:$H$65536</definedName>
    <definedName name="Город" localSheetId="8">[3]Z_all!$H$1:$H$65536</definedName>
    <definedName name="Город">[4]Z_all!$H$1:$H$65536</definedName>
    <definedName name="ГР" localSheetId="9">[3]Z_all!$E$1:$E$65536</definedName>
    <definedName name="ГР" localSheetId="4">[3]Z_all!$E$1:$E$65536</definedName>
    <definedName name="ГР" localSheetId="8">[3]Z_all!$E$1:$E$65536</definedName>
    <definedName name="ГР">[4]Z_all!$E$1:$E$65536</definedName>
    <definedName name="_xlnm.Print_Titles" localSheetId="9">ВысЮ!$16:$17</definedName>
    <definedName name="_xlnm.Print_Titles" localSheetId="4">ДлД!$14:$16</definedName>
    <definedName name="_xlnm.Print_Titles" localSheetId="8">ДлЮ!$15:$17</definedName>
    <definedName name="Звание" localSheetId="9">[3]Z_all!$F$1:$F$65536</definedName>
    <definedName name="Звание" localSheetId="4">[3]Z_all!$F$1:$F$65536</definedName>
    <definedName name="Звание" localSheetId="8">[3]Z_all!$F$1:$F$65536</definedName>
    <definedName name="Звание">[4]Z_all!$F$1:$F$65536</definedName>
    <definedName name="Код_Результатов" localSheetId="9">[5]Кресты!#REF!</definedName>
    <definedName name="Код_Результатов" localSheetId="4">[5]Кресты!#REF!</definedName>
    <definedName name="Код_Результатов" localSheetId="8">[5]Кресты!#REF!</definedName>
    <definedName name="Код_Результатов">[6]Кресты!#REF!</definedName>
    <definedName name="КодУч" localSheetId="9">[3]Z_all!$A$1:$A$65536</definedName>
    <definedName name="КодУч" localSheetId="4">[3]Z_all!$A$1:$A$65536</definedName>
    <definedName name="КодУч" localSheetId="8">[3]Z_all!$A$1:$A$65536</definedName>
    <definedName name="КодУч">[4]Z_all!$A$1:$A$65536</definedName>
    <definedName name="компер" localSheetId="9">[7]Кресты!#REF!</definedName>
    <definedName name="компер" localSheetId="4">[7]Кресты!#REF!</definedName>
    <definedName name="компер" localSheetId="8">[7]Кресты!#REF!</definedName>
    <definedName name="компер">[6]Кресты!#REF!</definedName>
    <definedName name="НомУч" localSheetId="9">[3]Z_all!$B$1:$B$65536</definedName>
    <definedName name="НомУч" localSheetId="4">[3]Z_all!$B$1:$B$65536</definedName>
    <definedName name="НомУч" localSheetId="8">[3]Z_all!$B$1:$B$65536</definedName>
    <definedName name="НомУч">[4]Z_all!$B$1:$B$65536</definedName>
    <definedName name="_xlnm.Print_Area" localSheetId="4">ДлД!$A$1:$Q$36</definedName>
    <definedName name="Общество" localSheetId="9">[3]Z_all!$I$1:$I$65536</definedName>
    <definedName name="Общество" localSheetId="4">[3]Z_all!$I$1:$I$65536</definedName>
    <definedName name="Общество" localSheetId="8">[3]Z_all!$I$1:$I$65536</definedName>
    <definedName name="Общество">[4]Z_all!$I$1:$I$65536</definedName>
    <definedName name="Пол" localSheetId="9">[3]Z_all!$C$1:$C$65536</definedName>
    <definedName name="Пол" localSheetId="4">[3]Z_all!$C$1:$C$65536</definedName>
    <definedName name="Пол" localSheetId="8">[3]Z_all!$C$1:$C$65536</definedName>
    <definedName name="Пол">[4]Z_all!$C$1:$C$65536</definedName>
    <definedName name="р1" localSheetId="9">[8]Кресты!#REF!</definedName>
    <definedName name="р1" localSheetId="4">[8]Кресты!#REF!</definedName>
    <definedName name="р1" localSheetId="8">[8]Кресты!#REF!</definedName>
    <definedName name="р1">[8]Кресты!#REF!</definedName>
    <definedName name="Рез" localSheetId="9">[5]Кресты!#REF!</definedName>
    <definedName name="Рез" localSheetId="4">[5]Кресты!#REF!</definedName>
    <definedName name="Рез" localSheetId="8">[5]Кресты!#REF!</definedName>
    <definedName name="Рез">[6]Кресты!#REF!</definedName>
    <definedName name="Результат" localSheetId="9">[9]ПРОТОКОЛ!$Z$1:$Z$65536</definedName>
    <definedName name="Результат" localSheetId="4">[9]ПРОТОКОЛ!$Z$1:$Z$65536</definedName>
    <definedName name="Результат" localSheetId="8">[9]ПРОТОКОЛ!$Z$1:$Z$65536</definedName>
    <definedName name="Результат">[10]ПРОТОКОЛ!$Z$1:$Z$65536</definedName>
    <definedName name="Результаты" localSheetId="9">[5]Кресты!#REF!</definedName>
    <definedName name="Результаты" localSheetId="4">[5]Кресты!#REF!</definedName>
    <definedName name="Результаты" localSheetId="8">[5]Кресты!#REF!</definedName>
    <definedName name="Результаты">[6]Кресты!#REF!</definedName>
    <definedName name="Стр" localSheetId="9">[3]Z_all!$G$1:$G$65536</definedName>
    <definedName name="Стр" localSheetId="4">[3]Z_all!$G$1:$G$65536</definedName>
    <definedName name="Стр" localSheetId="8">[3]Z_all!$G$1:$G$65536</definedName>
    <definedName name="Стр">[4]Z_all!$G$1:$G$65536</definedName>
    <definedName name="Тре_нер" localSheetId="9">#REF!</definedName>
    <definedName name="Тре_нер" localSheetId="4">#REF!</definedName>
    <definedName name="Тре_нер" localSheetId="8">#REF!</definedName>
    <definedName name="Тре_нер">#REF!</definedName>
    <definedName name="Тренер" localSheetId="9">[3]Z_all!$J$1:$J$65536</definedName>
    <definedName name="Тренер" localSheetId="4">[3]Z_all!$J$1:$J$65536</definedName>
    <definedName name="Тренер" localSheetId="8">[3]Z_all!$J$1:$J$65536</definedName>
    <definedName name="Тренер">[4]Z_all!$J$1:$J$65536</definedName>
    <definedName name="ФИ" localSheetId="9">[3]Z_all!$D$1:$D$65536</definedName>
    <definedName name="ФИ" localSheetId="4">[3]Z_all!$D$1:$D$65536</definedName>
    <definedName name="ФИ" localSheetId="8">[3]Z_all!$D$1:$D$65536</definedName>
    <definedName name="ФИ">[4]Z_all!$D$1:$D$65536</definedName>
    <definedName name="Школа" localSheetId="9">#REF!</definedName>
    <definedName name="Школа" localSheetId="4">#REF!</definedName>
    <definedName name="Школа" localSheetId="8">#REF!</definedName>
    <definedName name="Школа">#REF!</definedName>
    <definedName name="юЭст" localSheetId="9">#REF!</definedName>
    <definedName name="юЭст" localSheetId="4">#REF!</definedName>
    <definedName name="юЭст" localSheetId="8">#REF!</definedName>
    <definedName name="юЭст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0" l="1"/>
  <c r="F29" i="10"/>
  <c r="E29" i="10"/>
  <c r="D29" i="10"/>
  <c r="C29" i="10"/>
  <c r="B29" i="10"/>
  <c r="G28" i="10"/>
  <c r="F28" i="10"/>
  <c r="E28" i="10"/>
  <c r="D28" i="10"/>
  <c r="C28" i="10"/>
  <c r="B28" i="10"/>
  <c r="G27" i="10"/>
  <c r="F27" i="10"/>
  <c r="E27" i="10"/>
  <c r="D27" i="10"/>
  <c r="C27" i="10"/>
  <c r="B27" i="10"/>
  <c r="G26" i="10"/>
  <c r="F26" i="10"/>
  <c r="E26" i="10"/>
  <c r="D26" i="10"/>
  <c r="C26" i="10"/>
  <c r="B26" i="10"/>
  <c r="G25" i="10"/>
  <c r="F25" i="10"/>
  <c r="E25" i="10"/>
  <c r="D25" i="10"/>
  <c r="C25" i="10"/>
  <c r="B25" i="10"/>
  <c r="G24" i="10"/>
  <c r="F24" i="10"/>
  <c r="E24" i="10"/>
  <c r="D24" i="10"/>
  <c r="C24" i="10"/>
  <c r="B24" i="10"/>
  <c r="G23" i="10"/>
  <c r="F23" i="10"/>
  <c r="E23" i="10"/>
  <c r="D23" i="10"/>
  <c r="C23" i="10"/>
  <c r="B23" i="10"/>
  <c r="G22" i="10"/>
  <c r="F22" i="10"/>
  <c r="E22" i="10"/>
  <c r="D22" i="10"/>
  <c r="C22" i="10"/>
  <c r="B22" i="10"/>
  <c r="G21" i="10"/>
  <c r="F21" i="10"/>
  <c r="E21" i="10"/>
  <c r="D21" i="10"/>
  <c r="C21" i="10"/>
  <c r="B21" i="10"/>
  <c r="G20" i="10"/>
  <c r="F20" i="10"/>
  <c r="E20" i="10"/>
  <c r="D20" i="10"/>
  <c r="C20" i="10"/>
  <c r="B20" i="10"/>
  <c r="G19" i="10"/>
  <c r="F19" i="10"/>
  <c r="E19" i="10"/>
  <c r="D19" i="10"/>
  <c r="C19" i="10"/>
  <c r="B19" i="10"/>
  <c r="G18" i="10"/>
  <c r="F18" i="10"/>
  <c r="E18" i="10"/>
  <c r="D18" i="10"/>
  <c r="C18" i="10"/>
  <c r="B18" i="10"/>
  <c r="H29" i="9" l="1"/>
  <c r="G29" i="9"/>
  <c r="F29" i="9"/>
  <c r="E29" i="9"/>
  <c r="D29" i="9"/>
  <c r="C29" i="9"/>
  <c r="B29" i="9"/>
  <c r="H28" i="9"/>
  <c r="G28" i="9"/>
  <c r="F28" i="9"/>
  <c r="E28" i="9"/>
  <c r="D28" i="9"/>
  <c r="C28" i="9"/>
  <c r="B28" i="9"/>
  <c r="H27" i="9"/>
  <c r="G27" i="9"/>
  <c r="F27" i="9"/>
  <c r="E27" i="9"/>
  <c r="D27" i="9"/>
  <c r="C27" i="9"/>
  <c r="B27" i="9"/>
  <c r="H26" i="9"/>
  <c r="G26" i="9"/>
  <c r="F26" i="9"/>
  <c r="E26" i="9"/>
  <c r="D26" i="9"/>
  <c r="C26" i="9"/>
  <c r="B26" i="9"/>
  <c r="H25" i="9"/>
  <c r="G25" i="9"/>
  <c r="F25" i="9"/>
  <c r="E25" i="9"/>
  <c r="D25" i="9"/>
  <c r="C25" i="9"/>
  <c r="B25" i="9"/>
  <c r="H24" i="9"/>
  <c r="G24" i="9"/>
  <c r="F24" i="9"/>
  <c r="E24" i="9"/>
  <c r="D24" i="9"/>
  <c r="C24" i="9"/>
  <c r="B24" i="9"/>
  <c r="H23" i="9"/>
  <c r="G23" i="9"/>
  <c r="F23" i="9"/>
  <c r="E23" i="9"/>
  <c r="D23" i="9"/>
  <c r="C23" i="9"/>
  <c r="B23" i="9"/>
  <c r="H22" i="9"/>
  <c r="G22" i="9"/>
  <c r="F22" i="9"/>
  <c r="E22" i="9"/>
  <c r="D22" i="9"/>
  <c r="C22" i="9"/>
  <c r="B22" i="9"/>
  <c r="H21" i="9"/>
  <c r="G21" i="9"/>
  <c r="F21" i="9"/>
  <c r="E21" i="9"/>
  <c r="D21" i="9"/>
  <c r="C21" i="9"/>
  <c r="B21" i="9"/>
  <c r="H20" i="9"/>
  <c r="G20" i="9"/>
  <c r="F20" i="9"/>
  <c r="E20" i="9"/>
  <c r="D20" i="9"/>
  <c r="C20" i="9"/>
  <c r="B20" i="9"/>
  <c r="H19" i="9"/>
  <c r="G19" i="9"/>
  <c r="F19" i="9"/>
  <c r="E19" i="9"/>
  <c r="D19" i="9"/>
  <c r="C19" i="9"/>
  <c r="B19" i="9"/>
  <c r="H18" i="9"/>
  <c r="G18" i="9"/>
  <c r="F18" i="9"/>
  <c r="E18" i="9"/>
  <c r="D18" i="9"/>
  <c r="C18" i="9"/>
  <c r="B18" i="9"/>
  <c r="J13" i="8" l="1"/>
  <c r="H47" i="7" l="1"/>
  <c r="H46" i="7"/>
  <c r="H45" i="7"/>
  <c r="H44" i="7"/>
  <c r="J13" i="7"/>
  <c r="J13" i="6" l="1"/>
  <c r="H29" i="5" l="1"/>
  <c r="H28" i="5"/>
  <c r="H27" i="5"/>
  <c r="H26" i="5"/>
  <c r="J13" i="5"/>
  <c r="B18" i="4" l="1"/>
  <c r="C18" i="4"/>
  <c r="D18" i="4"/>
  <c r="E18" i="4"/>
  <c r="F18" i="4"/>
  <c r="G18" i="4"/>
  <c r="B20" i="4"/>
  <c r="C20" i="4"/>
  <c r="D20" i="4"/>
  <c r="E20" i="4"/>
  <c r="F20" i="4"/>
  <c r="G20" i="4"/>
  <c r="B22" i="4"/>
  <c r="C22" i="4"/>
  <c r="D22" i="4"/>
  <c r="E22" i="4"/>
  <c r="F22" i="4"/>
  <c r="G22" i="4"/>
  <c r="B24" i="4"/>
  <c r="C24" i="4"/>
  <c r="D24" i="4"/>
  <c r="E24" i="4"/>
  <c r="F24" i="4"/>
  <c r="G24" i="4"/>
  <c r="B26" i="4"/>
  <c r="C26" i="4"/>
  <c r="D26" i="4"/>
  <c r="E26" i="4"/>
  <c r="F26" i="4"/>
  <c r="G26" i="4"/>
  <c r="B28" i="4"/>
  <c r="C28" i="4"/>
  <c r="D28" i="4"/>
  <c r="E28" i="4"/>
  <c r="F28" i="4"/>
  <c r="G28" i="4"/>
  <c r="C30" i="4"/>
  <c r="D30" i="4"/>
  <c r="E30" i="4"/>
  <c r="F30" i="4"/>
  <c r="G30" i="4"/>
  <c r="B32" i="4"/>
  <c r="C32" i="4"/>
  <c r="D32" i="4"/>
  <c r="E32" i="4"/>
  <c r="F32" i="4"/>
  <c r="G32" i="4"/>
  <c r="B34" i="4"/>
  <c r="C34" i="4"/>
  <c r="D34" i="4"/>
  <c r="E34" i="4"/>
  <c r="F34" i="4"/>
  <c r="G34" i="4"/>
  <c r="B18" i="3"/>
  <c r="C18" i="3"/>
  <c r="D18" i="3"/>
  <c r="E18" i="3"/>
  <c r="F18" i="3"/>
  <c r="G18" i="3"/>
  <c r="B19" i="3"/>
  <c r="C19" i="3"/>
  <c r="D19" i="3"/>
  <c r="E19" i="3"/>
  <c r="F19" i="3"/>
  <c r="G19" i="3"/>
  <c r="B20" i="3"/>
  <c r="C20" i="3"/>
  <c r="D20" i="3"/>
  <c r="E20" i="3"/>
  <c r="F20" i="3"/>
  <c r="G20" i="3"/>
  <c r="B21" i="3"/>
  <c r="C21" i="3"/>
  <c r="D21" i="3"/>
  <c r="E21" i="3"/>
  <c r="F21" i="3"/>
  <c r="G21" i="3"/>
  <c r="B22" i="3"/>
  <c r="C22" i="3"/>
  <c r="D22" i="3"/>
  <c r="E22" i="3"/>
  <c r="F22" i="3"/>
  <c r="G22" i="3"/>
  <c r="B23" i="3"/>
  <c r="C23" i="3"/>
  <c r="D23" i="3"/>
  <c r="E23" i="3"/>
  <c r="F23" i="3"/>
  <c r="G23" i="3"/>
  <c r="B24" i="3"/>
  <c r="C24" i="3"/>
  <c r="D24" i="3"/>
  <c r="E24" i="3"/>
  <c r="F24" i="3"/>
  <c r="G24" i="3"/>
  <c r="B25" i="3"/>
  <c r="C25" i="3"/>
  <c r="D25" i="3"/>
  <c r="E25" i="3"/>
  <c r="F25" i="3"/>
  <c r="G25" i="3"/>
  <c r="B26" i="3"/>
  <c r="C26" i="3"/>
  <c r="D26" i="3"/>
  <c r="E26" i="3"/>
  <c r="F26" i="3"/>
  <c r="G26" i="3"/>
  <c r="B27" i="3"/>
  <c r="C27" i="3"/>
  <c r="D27" i="3"/>
  <c r="E27" i="3"/>
  <c r="F27" i="3"/>
  <c r="G27" i="3"/>
  <c r="B28" i="3"/>
  <c r="C28" i="3"/>
  <c r="D28" i="3"/>
  <c r="E28" i="3"/>
  <c r="F28" i="3"/>
  <c r="G28" i="3"/>
  <c r="B29" i="3"/>
  <c r="C29" i="3"/>
  <c r="D29" i="3"/>
  <c r="E29" i="3"/>
  <c r="F29" i="3"/>
  <c r="G29" i="3"/>
  <c r="B30" i="3"/>
  <c r="C30" i="3"/>
  <c r="D30" i="3"/>
  <c r="E30" i="3"/>
  <c r="F30" i="3"/>
  <c r="G30" i="3"/>
  <c r="B31" i="3"/>
  <c r="C31" i="3"/>
  <c r="D31" i="3"/>
  <c r="E31" i="3"/>
  <c r="F31" i="3"/>
  <c r="G31" i="3"/>
  <c r="B32" i="3"/>
  <c r="C32" i="3"/>
  <c r="D32" i="3"/>
  <c r="E32" i="3"/>
  <c r="F32" i="3"/>
  <c r="G32" i="3"/>
  <c r="B33" i="3"/>
  <c r="C33" i="3"/>
  <c r="D33" i="3"/>
  <c r="E33" i="3"/>
  <c r="F33" i="3"/>
  <c r="G33" i="3"/>
  <c r="B34" i="3"/>
  <c r="C34" i="3"/>
  <c r="D34" i="3"/>
  <c r="E34" i="3"/>
  <c r="F34" i="3"/>
  <c r="G34" i="3"/>
  <c r="B35" i="3"/>
  <c r="C35" i="3"/>
  <c r="D35" i="3"/>
  <c r="E35" i="3"/>
  <c r="F35" i="3"/>
  <c r="G35" i="3"/>
  <c r="B36" i="3"/>
  <c r="C36" i="3"/>
  <c r="D36" i="3"/>
  <c r="E36" i="3"/>
  <c r="F36" i="3"/>
  <c r="G36" i="3"/>
  <c r="B20" i="2"/>
  <c r="C20" i="2"/>
  <c r="D20" i="2"/>
  <c r="E20" i="2"/>
  <c r="F20" i="2"/>
  <c r="G20" i="2"/>
  <c r="B21" i="2"/>
  <c r="C21" i="2"/>
  <c r="D21" i="2"/>
  <c r="E21" i="2"/>
  <c r="F21" i="2"/>
  <c r="G21" i="2"/>
  <c r="B22" i="2"/>
  <c r="C22" i="2"/>
  <c r="D22" i="2"/>
  <c r="E22" i="2"/>
  <c r="F22" i="2"/>
  <c r="G22" i="2"/>
  <c r="B23" i="2"/>
  <c r="C23" i="2"/>
  <c r="D23" i="2"/>
  <c r="E23" i="2"/>
  <c r="F23" i="2"/>
  <c r="G23" i="2"/>
  <c r="B24" i="2"/>
  <c r="C24" i="2"/>
  <c r="D24" i="2"/>
  <c r="E24" i="2"/>
  <c r="F24" i="2"/>
  <c r="G24" i="2"/>
  <c r="B27" i="2"/>
  <c r="C27" i="2"/>
  <c r="D27" i="2"/>
  <c r="E27" i="2"/>
  <c r="F27" i="2"/>
  <c r="G27" i="2"/>
  <c r="B28" i="2"/>
  <c r="C28" i="2"/>
  <c r="D28" i="2"/>
  <c r="E28" i="2"/>
  <c r="F28" i="2"/>
  <c r="G28" i="2"/>
  <c r="B29" i="2"/>
  <c r="C29" i="2"/>
  <c r="D29" i="2"/>
  <c r="E29" i="2"/>
  <c r="F29" i="2"/>
  <c r="G29" i="2"/>
  <c r="B30" i="2"/>
  <c r="C30" i="2"/>
  <c r="D30" i="2"/>
  <c r="E30" i="2"/>
  <c r="F30" i="2"/>
  <c r="G30" i="2"/>
  <c r="B31" i="2"/>
  <c r="C31" i="2"/>
  <c r="D31" i="2"/>
  <c r="E31" i="2"/>
  <c r="F31" i="2"/>
  <c r="G31" i="2"/>
  <c r="B32" i="2"/>
  <c r="C32" i="2"/>
  <c r="D32" i="2"/>
  <c r="E32" i="2"/>
  <c r="F32" i="2"/>
  <c r="G32" i="2"/>
  <c r="B35" i="2"/>
  <c r="C35" i="2"/>
  <c r="D35" i="2"/>
  <c r="E35" i="2"/>
  <c r="F35" i="2"/>
  <c r="G35" i="2"/>
  <c r="B36" i="2"/>
  <c r="C36" i="2"/>
  <c r="D36" i="2"/>
  <c r="E36" i="2"/>
  <c r="F36" i="2"/>
  <c r="G36" i="2"/>
  <c r="B37" i="2"/>
  <c r="C37" i="2"/>
  <c r="D37" i="2"/>
  <c r="E37" i="2"/>
  <c r="F37" i="2"/>
  <c r="G37" i="2"/>
  <c r="B38" i="2"/>
  <c r="C38" i="2"/>
  <c r="D38" i="2"/>
  <c r="E38" i="2"/>
  <c r="F38" i="2"/>
  <c r="G38" i="2"/>
  <c r="B39" i="2"/>
  <c r="C39" i="2"/>
  <c r="D39" i="2"/>
  <c r="E39" i="2"/>
  <c r="F39" i="2"/>
  <c r="G39" i="2"/>
  <c r="B40" i="2"/>
  <c r="C40" i="2"/>
  <c r="D40" i="2"/>
  <c r="E40" i="2"/>
  <c r="F40" i="2"/>
  <c r="G40" i="2"/>
  <c r="B43" i="2"/>
  <c r="C43" i="2"/>
  <c r="D43" i="2"/>
  <c r="E43" i="2"/>
  <c r="F43" i="2"/>
  <c r="G43" i="2"/>
  <c r="B44" i="2"/>
  <c r="C44" i="2"/>
  <c r="D44" i="2"/>
  <c r="E44" i="2"/>
  <c r="F44" i="2"/>
  <c r="G44" i="2"/>
  <c r="B45" i="2"/>
  <c r="C45" i="2"/>
  <c r="D45" i="2"/>
  <c r="E45" i="2"/>
  <c r="F45" i="2"/>
  <c r="G45" i="2"/>
  <c r="B46" i="2"/>
  <c r="C46" i="2"/>
  <c r="D46" i="2"/>
  <c r="E46" i="2"/>
  <c r="F46" i="2"/>
  <c r="G46" i="2"/>
  <c r="B47" i="2"/>
  <c r="C47" i="2"/>
  <c r="D47" i="2"/>
  <c r="E47" i="2"/>
  <c r="F47" i="2"/>
  <c r="G47" i="2"/>
  <c r="B48" i="2"/>
  <c r="C48" i="2"/>
  <c r="D48" i="2"/>
  <c r="E48" i="2"/>
  <c r="F48" i="2"/>
  <c r="G48" i="2"/>
  <c r="B51" i="2"/>
  <c r="C51" i="2"/>
  <c r="D51" i="2"/>
  <c r="E51" i="2"/>
  <c r="F51" i="2"/>
  <c r="G51" i="2"/>
  <c r="B52" i="2"/>
  <c r="C52" i="2"/>
  <c r="D52" i="2"/>
  <c r="E52" i="2"/>
  <c r="F52" i="2"/>
  <c r="G52" i="2"/>
  <c r="B53" i="2"/>
  <c r="C53" i="2"/>
  <c r="D53" i="2"/>
  <c r="E53" i="2"/>
  <c r="F53" i="2"/>
  <c r="G53" i="2"/>
  <c r="B54" i="2"/>
  <c r="C54" i="2"/>
  <c r="D54" i="2"/>
  <c r="E54" i="2"/>
  <c r="F54" i="2"/>
  <c r="G54" i="2"/>
  <c r="B55" i="2"/>
  <c r="C55" i="2"/>
  <c r="D55" i="2"/>
  <c r="E55" i="2"/>
  <c r="F55" i="2"/>
  <c r="G55" i="2"/>
  <c r="B56" i="2"/>
  <c r="C56" i="2"/>
  <c r="D56" i="2"/>
  <c r="E56" i="2"/>
  <c r="F56" i="2"/>
  <c r="G56" i="2"/>
  <c r="B59" i="2"/>
  <c r="C59" i="2"/>
  <c r="D59" i="2"/>
  <c r="E59" i="2"/>
  <c r="F59" i="2"/>
  <c r="G59" i="2"/>
  <c r="B60" i="2"/>
  <c r="C60" i="2"/>
  <c r="D60" i="2"/>
  <c r="E60" i="2"/>
  <c r="F60" i="2"/>
  <c r="G60" i="2"/>
  <c r="B61" i="2"/>
  <c r="C61" i="2"/>
  <c r="D61" i="2"/>
  <c r="E61" i="2"/>
  <c r="F61" i="2"/>
  <c r="G61" i="2"/>
  <c r="B62" i="2"/>
  <c r="C62" i="2"/>
  <c r="D62" i="2"/>
  <c r="E62" i="2"/>
  <c r="F62" i="2"/>
  <c r="G62" i="2"/>
  <c r="B63" i="2"/>
  <c r="C63" i="2"/>
  <c r="D63" i="2"/>
  <c r="E63" i="2"/>
  <c r="F63" i="2"/>
  <c r="G63" i="2"/>
  <c r="B64" i="2"/>
  <c r="C64" i="2"/>
  <c r="D64" i="2"/>
  <c r="E64" i="2"/>
  <c r="F64" i="2"/>
  <c r="G64" i="2"/>
  <c r="B67" i="2"/>
  <c r="C67" i="2"/>
  <c r="D67" i="2"/>
  <c r="E67" i="2"/>
  <c r="F67" i="2"/>
  <c r="G67" i="2"/>
  <c r="B68" i="2"/>
  <c r="C68" i="2"/>
  <c r="D68" i="2"/>
  <c r="E68" i="2"/>
  <c r="F68" i="2"/>
  <c r="G68" i="2"/>
  <c r="B69" i="2"/>
  <c r="C69" i="2"/>
  <c r="D69" i="2"/>
  <c r="E69" i="2"/>
  <c r="F69" i="2"/>
  <c r="G69" i="2"/>
  <c r="B70" i="2"/>
  <c r="C70" i="2"/>
  <c r="D70" i="2"/>
  <c r="E70" i="2"/>
  <c r="F70" i="2"/>
  <c r="G70" i="2"/>
  <c r="B71" i="2"/>
  <c r="C71" i="2"/>
  <c r="D71" i="2"/>
  <c r="E71" i="2"/>
  <c r="F71" i="2"/>
  <c r="G71" i="2"/>
  <c r="B72" i="2"/>
  <c r="C72" i="2"/>
  <c r="D72" i="2"/>
  <c r="E72" i="2"/>
  <c r="F72" i="2"/>
  <c r="G72" i="2"/>
  <c r="B75" i="2"/>
  <c r="C75" i="2"/>
  <c r="D75" i="2"/>
  <c r="E75" i="2"/>
  <c r="F75" i="2"/>
  <c r="G75" i="2"/>
  <c r="B76" i="2"/>
  <c r="C76" i="2"/>
  <c r="D76" i="2"/>
  <c r="E76" i="2"/>
  <c r="F76" i="2"/>
  <c r="G76" i="2"/>
  <c r="B77" i="2"/>
  <c r="C77" i="2"/>
  <c r="D77" i="2"/>
  <c r="E77" i="2"/>
  <c r="F77" i="2"/>
  <c r="G77" i="2"/>
  <c r="B78" i="2"/>
  <c r="C78" i="2"/>
  <c r="D78" i="2"/>
  <c r="E78" i="2"/>
  <c r="F78" i="2"/>
  <c r="G78" i="2"/>
  <c r="B79" i="2"/>
  <c r="C79" i="2"/>
  <c r="D79" i="2"/>
  <c r="E79" i="2"/>
  <c r="F79" i="2"/>
  <c r="G79" i="2"/>
  <c r="B80" i="2"/>
  <c r="C80" i="2"/>
  <c r="D80" i="2"/>
  <c r="E80" i="2"/>
  <c r="F80" i="2"/>
  <c r="G80" i="2"/>
  <c r="G89" i="2"/>
  <c r="G91" i="2"/>
  <c r="G92" i="2"/>
  <c r="G106" i="1" l="1"/>
  <c r="G105" i="1"/>
  <c r="G103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0" i="1"/>
  <c r="F40" i="1"/>
  <c r="E40" i="1"/>
  <c r="D40" i="1"/>
  <c r="C40" i="1"/>
  <c r="B40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J13" i="1"/>
</calcChain>
</file>

<file path=xl/sharedStrings.xml><?xml version="1.0" encoding="utf-8"?>
<sst xmlns="http://schemas.openxmlformats.org/spreadsheetml/2006/main" count="679" uniqueCount="287">
  <si>
    <t>МИНИСТЕРСТВО СПОРТА РОССИЙСКОЙ ФЕДЕРАЦИИ</t>
  </si>
  <si>
    <t>ВСЕРОССИЙСКАЯ ФЕДЕРАЦИЯ ЛЕГКОЙ АТЛЕТИКИ</t>
  </si>
  <si>
    <t>КОМИТЕТ ПО ФИЗИЧЕСКОЙ КУЛЬТУРЕ И СПОРТУ САНКТ-ПЕТЕРБУРГА</t>
  </si>
  <si>
    <t>СПОРТИВНАЯ ФЕДЕРАЦИЯ ЛЕГКОЙ АТЛЕТИКИ САНКТ-ПЕТЕРБУРГА</t>
  </si>
  <si>
    <t>Всероссийские соревнования</t>
  </si>
  <si>
    <t xml:space="preserve"> (среди юниоров и юниорок до 23 лет) в помещении</t>
  </si>
  <si>
    <t>ВД Мира 23</t>
  </si>
  <si>
    <t xml:space="preserve">Бег 200 м </t>
  </si>
  <si>
    <t>ВД Европы 23</t>
  </si>
  <si>
    <t>Забеги</t>
  </si>
  <si>
    <t>Рекорд России 23</t>
  </si>
  <si>
    <t>ЮНИОРКИ</t>
  </si>
  <si>
    <t>Начало:</t>
  </si>
  <si>
    <t>Санкт-Петербург, Легкоатлетический манеж</t>
  </si>
  <si>
    <t>Окончание:</t>
  </si>
  <si>
    <t xml:space="preserve">Фамилия  </t>
  </si>
  <si>
    <t>Имя</t>
  </si>
  <si>
    <t>Дата рожд</t>
  </si>
  <si>
    <t>Разряд</t>
  </si>
  <si>
    <t>Команда</t>
  </si>
  <si>
    <t>№ уч.</t>
  </si>
  <si>
    <t>Приход</t>
  </si>
  <si>
    <t>Результат</t>
  </si>
  <si>
    <t>Примечание</t>
  </si>
  <si>
    <t>1 забег</t>
  </si>
  <si>
    <t>2 забег</t>
  </si>
  <si>
    <t>3 забег</t>
  </si>
  <si>
    <t>r/med</t>
  </si>
  <si>
    <t>4 забег</t>
  </si>
  <si>
    <t>5 забег</t>
  </si>
  <si>
    <t>6 забег</t>
  </si>
  <si>
    <t>7 забег</t>
  </si>
  <si>
    <t>8 забег</t>
  </si>
  <si>
    <t>9 забег</t>
  </si>
  <si>
    <t>10 забег</t>
  </si>
  <si>
    <t>Рефери по бегу</t>
  </si>
  <si>
    <t>Старший судья на финише</t>
  </si>
  <si>
    <t>Куликов В.Я. /СПб, ССВк/</t>
  </si>
  <si>
    <t>Старший хронометрист</t>
  </si>
  <si>
    <t>Секретарь</t>
  </si>
  <si>
    <t>л/к</t>
  </si>
  <si>
    <t>лич</t>
  </si>
  <si>
    <t>к/л</t>
  </si>
  <si>
    <t xml:space="preserve">19 февраля 2019 г.      </t>
  </si>
  <si>
    <t>ЮНИОРЫ</t>
  </si>
  <si>
    <t xml:space="preserve"> </t>
  </si>
  <si>
    <t>Судьи:</t>
  </si>
  <si>
    <t>Старший судья на виде:</t>
  </si>
  <si>
    <t>Секретарь:</t>
  </si>
  <si>
    <t>Рефери по прыжкам:</t>
  </si>
  <si>
    <t>М</t>
  </si>
  <si>
    <t>Б</t>
  </si>
  <si>
    <t>Г.р.</t>
  </si>
  <si>
    <t>Прим.</t>
  </si>
  <si>
    <t>Рез-тат</t>
  </si>
  <si>
    <t>А</t>
  </si>
  <si>
    <t>Территория</t>
  </si>
  <si>
    <t xml:space="preserve">Фамилия </t>
  </si>
  <si>
    <t>№ участ.</t>
  </si>
  <si>
    <t>№ п/п</t>
  </si>
  <si>
    <t>Квалификация</t>
  </si>
  <si>
    <t>20 февраля 2019 г.</t>
  </si>
  <si>
    <t>(начальная высота - 150 см)</t>
  </si>
  <si>
    <t xml:space="preserve">                     Прыжок в высоту     </t>
  </si>
  <si>
    <t>Первенство России по легкой атлетике</t>
  </si>
  <si>
    <t>САНКТ-ПЕТЕРБУРГСКАЯ КОЛЛЕГИЯ СУДЕЙ ПО ЛЕГКОЙ АТЛЕТИКЕ</t>
  </si>
  <si>
    <t>Финальные соревнования</t>
  </si>
  <si>
    <t>Рекорд Европы 23</t>
  </si>
  <si>
    <t>(начальная высота - 370 см)</t>
  </si>
  <si>
    <t>Рекорд Мира 23</t>
  </si>
  <si>
    <t xml:space="preserve">                     Прыжок с шестом   </t>
  </si>
  <si>
    <t xml:space="preserve">Бег 400 м </t>
  </si>
  <si>
    <t>ФИНАЛ</t>
  </si>
  <si>
    <t>№ дорожки</t>
  </si>
  <si>
    <t>Предвар. рез-т</t>
  </si>
  <si>
    <t>Результаты</t>
  </si>
  <si>
    <t xml:space="preserve">ФИНАЛ </t>
  </si>
  <si>
    <t>ф6</t>
  </si>
  <si>
    <t>ф5</t>
  </si>
  <si>
    <t>ф4</t>
  </si>
  <si>
    <t>ф3</t>
  </si>
  <si>
    <t>ф2</t>
  </si>
  <si>
    <t>ф1</t>
  </si>
  <si>
    <t>Алексеев В.Г.  /СПб, ССВк/</t>
  </si>
  <si>
    <t>Куликов В.Я. /СПБ, ССВк/</t>
  </si>
  <si>
    <t>Мичурина О.А. /СПб, ССВк/</t>
  </si>
  <si>
    <t>Пономарева С.Е.  /СПб, ССВк/</t>
  </si>
  <si>
    <t>КУКАЛЕВ</t>
  </si>
  <si>
    <t>Вадим</t>
  </si>
  <si>
    <t>22.08.1998</t>
  </si>
  <si>
    <t>КМС</t>
  </si>
  <si>
    <t xml:space="preserve">Тюменская область </t>
  </si>
  <si>
    <t>КАРАСЁВ</t>
  </si>
  <si>
    <t>Леонид</t>
  </si>
  <si>
    <t>30.07.1998</t>
  </si>
  <si>
    <t>МС</t>
  </si>
  <si>
    <t>Московская область Брянская область</t>
  </si>
  <si>
    <t>ФИЛИППОВ</t>
  </si>
  <si>
    <t>Егор</t>
  </si>
  <si>
    <t>04.07.1999</t>
  </si>
  <si>
    <t xml:space="preserve">Московская область </t>
  </si>
  <si>
    <t>РАЗУМОВ</t>
  </si>
  <si>
    <t>Дмитрий</t>
  </si>
  <si>
    <t>19.08.1999</t>
  </si>
  <si>
    <t xml:space="preserve">Томская область </t>
  </si>
  <si>
    <t>ФЕДЯЕВ</t>
  </si>
  <si>
    <t>Максим</t>
  </si>
  <si>
    <t>01.12.1997</t>
  </si>
  <si>
    <t>МСМК</t>
  </si>
  <si>
    <t>Московская область Курская область</t>
  </si>
  <si>
    <t>ВЕРХОВЫХ</t>
  </si>
  <si>
    <t>Рудольф</t>
  </si>
  <si>
    <t>03.09.1998</t>
  </si>
  <si>
    <t>Свердловская область Челябинская область</t>
  </si>
  <si>
    <t>МИГЛАН</t>
  </si>
  <si>
    <t>Мария</t>
  </si>
  <si>
    <t>20.02.1997</t>
  </si>
  <si>
    <t>Тюменская область</t>
  </si>
  <si>
    <t>КУЗМИНЧУК</t>
  </si>
  <si>
    <t>Олеся</t>
  </si>
  <si>
    <t>04.12.1998</t>
  </si>
  <si>
    <t>Санкт-Петербург-1</t>
  </si>
  <si>
    <t>ТЮРИНА</t>
  </si>
  <si>
    <t>Екатерина</t>
  </si>
  <si>
    <t>18.04.1997</t>
  </si>
  <si>
    <t>Санкт-Петербург-1/Нижегородская область</t>
  </si>
  <si>
    <t>ПУЗИК</t>
  </si>
  <si>
    <t>Инна</t>
  </si>
  <si>
    <t>22.01.1997</t>
  </si>
  <si>
    <t>Самарская область</t>
  </si>
  <si>
    <t>ПАРЕНЧУК</t>
  </si>
  <si>
    <t>Лика</t>
  </si>
  <si>
    <t>06.04.2002</t>
  </si>
  <si>
    <t>Алтайский край</t>
  </si>
  <si>
    <t>БРАГИНА</t>
  </si>
  <si>
    <t>Анастасия</t>
  </si>
  <si>
    <t>01.06.1998</t>
  </si>
  <si>
    <t>Новосибирская область</t>
  </si>
  <si>
    <t>1.57,55</t>
  </si>
  <si>
    <t xml:space="preserve">Бег 800 м </t>
  </si>
  <si>
    <t>1.58,42</t>
  </si>
  <si>
    <t>1.59,35</t>
  </si>
  <si>
    <t>ТОЛМАЧЁВА</t>
  </si>
  <si>
    <t>13.11.1997</t>
  </si>
  <si>
    <t xml:space="preserve">Мурманская область </t>
  </si>
  <si>
    <t>2.10,22</t>
  </si>
  <si>
    <t>ЛУНЕВА</t>
  </si>
  <si>
    <t>Элина</t>
  </si>
  <si>
    <t>29.01.1997</t>
  </si>
  <si>
    <t xml:space="preserve">Челябинская область </t>
  </si>
  <si>
    <t>КРИКУН</t>
  </si>
  <si>
    <t>Наталья</t>
  </si>
  <si>
    <t>24.06.1999</t>
  </si>
  <si>
    <t xml:space="preserve">Омская область </t>
  </si>
  <si>
    <t>2.10,20</t>
  </si>
  <si>
    <t>АЛЕКСЕЕВА</t>
  </si>
  <si>
    <t>22.05.1998</t>
  </si>
  <si>
    <t>Московская область Ставропольский край</t>
  </si>
  <si>
    <t>2.10,03</t>
  </si>
  <si>
    <t>ЦЫГАНОВА</t>
  </si>
  <si>
    <t>Елизавета</t>
  </si>
  <si>
    <t>10.10.1997</t>
  </si>
  <si>
    <t>2.10,10</t>
  </si>
  <si>
    <t>КОЛЕНТЕЕВА</t>
  </si>
  <si>
    <t>Кристина</t>
  </si>
  <si>
    <t>23.07.1998</t>
  </si>
  <si>
    <t>2.09,91</t>
  </si>
  <si>
    <t>САМУЙЛОВА</t>
  </si>
  <si>
    <t>05.11.1999</t>
  </si>
  <si>
    <t>Москва Тверская область</t>
  </si>
  <si>
    <t>2.09,99</t>
  </si>
  <si>
    <t>ГУЩЕНЕЦ</t>
  </si>
  <si>
    <t>Ирина</t>
  </si>
  <si>
    <t>23.10.2000</t>
  </si>
  <si>
    <t xml:space="preserve">Иркутская область </t>
  </si>
  <si>
    <t>2.09,44</t>
  </si>
  <si>
    <t>1.44,15</t>
  </si>
  <si>
    <t>СИНЕНКОВ</t>
  </si>
  <si>
    <t>Кирилл</t>
  </si>
  <si>
    <t>29.08.1998</t>
  </si>
  <si>
    <t xml:space="preserve">Москва </t>
  </si>
  <si>
    <t>1.52,92</t>
  </si>
  <si>
    <t>СМОЛЬНЯКОВСКИЙ</t>
  </si>
  <si>
    <t>Даниил</t>
  </si>
  <si>
    <t>06.04.1998</t>
  </si>
  <si>
    <t>Краснодарский край Ставропольский край</t>
  </si>
  <si>
    <t>1.52,79</t>
  </si>
  <si>
    <t>ШМЕЛЕВ</t>
  </si>
  <si>
    <t>Ярослав</t>
  </si>
  <si>
    <t>02.02.2000</t>
  </si>
  <si>
    <t xml:space="preserve">Ульяновская область </t>
  </si>
  <si>
    <t>1.52,20</t>
  </si>
  <si>
    <t>РАЩУПКИН</t>
  </si>
  <si>
    <t>Игорь</t>
  </si>
  <si>
    <t>03.09.1997</t>
  </si>
  <si>
    <t xml:space="preserve">Москва-1 </t>
  </si>
  <si>
    <t>1.51,38</t>
  </si>
  <si>
    <t>МАЗНЫЙ</t>
  </si>
  <si>
    <t>Богдан</t>
  </si>
  <si>
    <t>26.10.1999</t>
  </si>
  <si>
    <t xml:space="preserve">ЮФО (К) </t>
  </si>
  <si>
    <t>1.52,01</t>
  </si>
  <si>
    <t>ЧЕШЕВ</t>
  </si>
  <si>
    <t>25.12.1997</t>
  </si>
  <si>
    <t>1.50,73</t>
  </si>
  <si>
    <t>МОРОЗКИН</t>
  </si>
  <si>
    <t>30.09.1997</t>
  </si>
  <si>
    <t xml:space="preserve">Республика Мордовия </t>
  </si>
  <si>
    <t>1.50,80</t>
  </si>
  <si>
    <t>ЗУЕВ</t>
  </si>
  <si>
    <t>Константин</t>
  </si>
  <si>
    <t>23.12.1998</t>
  </si>
  <si>
    <t>1.50,23</t>
  </si>
  <si>
    <t>Прыжок в длину</t>
  </si>
  <si>
    <t>20 февраля 2018 г.</t>
  </si>
  <si>
    <t>№</t>
  </si>
  <si>
    <t>Пред. рез.</t>
  </si>
  <si>
    <t>Результаты попыток</t>
  </si>
  <si>
    <t xml:space="preserve">Лучший </t>
  </si>
  <si>
    <t>Место</t>
  </si>
  <si>
    <t>прим</t>
  </si>
  <si>
    <t>п/п</t>
  </si>
  <si>
    <t>результат</t>
  </si>
  <si>
    <t>(начальная высота - 200 см)</t>
  </si>
  <si>
    <t>200</t>
  </si>
  <si>
    <t>205</t>
  </si>
  <si>
    <t>210</t>
  </si>
  <si>
    <t>215</t>
  </si>
  <si>
    <t>218</t>
  </si>
  <si>
    <t>221</t>
  </si>
  <si>
    <t>224</t>
  </si>
  <si>
    <t>226</t>
  </si>
  <si>
    <t>ДРОЖЖИНА</t>
  </si>
  <si>
    <t>11.02.1998</t>
  </si>
  <si>
    <t xml:space="preserve">Санкт-Петербург-1 </t>
  </si>
  <si>
    <t>КРАСИНА</t>
  </si>
  <si>
    <t>Александра</t>
  </si>
  <si>
    <t>12.09.1998</t>
  </si>
  <si>
    <t>Москва Брянская область</t>
  </si>
  <si>
    <t>СЕМЕНОВА</t>
  </si>
  <si>
    <t>Алиса</t>
  </si>
  <si>
    <t>15.06.2000</t>
  </si>
  <si>
    <t xml:space="preserve">Санкт-Петербург-2 </t>
  </si>
  <si>
    <t>АБАШЕВА</t>
  </si>
  <si>
    <t>11.12.1997</t>
  </si>
  <si>
    <t>Москва Ставропольский край</t>
  </si>
  <si>
    <t>КРОПИВКО</t>
  </si>
  <si>
    <t>13.06.1997</t>
  </si>
  <si>
    <t>Москва-1 Ставропольский край</t>
  </si>
  <si>
    <t>ГОРЛОВА</t>
  </si>
  <si>
    <t>Виктория</t>
  </si>
  <si>
    <t>22.05.2001</t>
  </si>
  <si>
    <t>ЛУКЬЯНЕНКОВА</t>
  </si>
  <si>
    <t>Полина</t>
  </si>
  <si>
    <t>15.07.1998</t>
  </si>
  <si>
    <t xml:space="preserve">Краснодарский край </t>
  </si>
  <si>
    <t>ЛЯПУНОВА</t>
  </si>
  <si>
    <t>11.06.1997</t>
  </si>
  <si>
    <t>Москва Саратовская область</t>
  </si>
  <si>
    <t>ЖИЛИНА</t>
  </si>
  <si>
    <t>15.11.1999</t>
  </si>
  <si>
    <t xml:space="preserve">Чувашская республика </t>
  </si>
  <si>
    <t>КАВЕШНИКОВА</t>
  </si>
  <si>
    <t>Елeна</t>
  </si>
  <si>
    <t>19.02.1998</t>
  </si>
  <si>
    <t>Московская область Свердловская область</t>
  </si>
  <si>
    <t>АХМАДУЛЛИНА</t>
  </si>
  <si>
    <t>Валерия</t>
  </si>
  <si>
    <t>21.10.1997</t>
  </si>
  <si>
    <t xml:space="preserve">Санкт-Петербург </t>
  </si>
  <si>
    <t>ПОДОБАЕВА</t>
  </si>
  <si>
    <t>Арина</t>
  </si>
  <si>
    <t>02.04.1999</t>
  </si>
  <si>
    <t>ИВАНОВА</t>
  </si>
  <si>
    <t>21.02.1999</t>
  </si>
  <si>
    <t>ТОРИНА</t>
  </si>
  <si>
    <t>15.10.1999</t>
  </si>
  <si>
    <t xml:space="preserve">Самарская область </t>
  </si>
  <si>
    <t>ЗИНЧЕНКО</t>
  </si>
  <si>
    <t>Евгения</t>
  </si>
  <si>
    <t>10.08.1997</t>
  </si>
  <si>
    <t xml:space="preserve">Волгоградская область </t>
  </si>
  <si>
    <t>ДОРОДНИКОВА</t>
  </si>
  <si>
    <t>15.12.1998</t>
  </si>
  <si>
    <t>КУЗОВКИНА</t>
  </si>
  <si>
    <t>03.12.98</t>
  </si>
  <si>
    <t xml:space="preserve">Приморский край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</si>
</sst>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3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8"/>
      <name val="Times New Roman"/>
      <family val="1"/>
      <charset val="204"/>
    </font>
    <font>
      <sz val="8"/>
      <name val="Arial Cyr"/>
      <family val="2"/>
      <charset val="204"/>
    </font>
    <font>
      <sz val="9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u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u/>
      <sz val="16"/>
      <color rgb="FF000000"/>
      <name val="Times New Roman"/>
      <family val="1"/>
      <charset val="204"/>
    </font>
    <font>
      <b/>
      <sz val="12"/>
      <name val="Times New Roman"/>
      <family val="1"/>
      <charset val="204"/>
    </font>
    <font>
      <i/>
      <u/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i/>
      <u/>
      <sz val="12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0"/>
      <color rgb="FFFFFFFF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1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38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right"/>
    </xf>
    <xf numFmtId="2" fontId="6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Alignment="1">
      <alignment horizontal="right"/>
    </xf>
    <xf numFmtId="20" fontId="9" fillId="0" borderId="0" xfId="0" applyNumberFormat="1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8" fillId="0" borderId="0" xfId="0" applyFont="1" applyFill="1" applyAlignment="1">
      <alignment horizontal="left"/>
    </xf>
    <xf numFmtId="20" fontId="9" fillId="0" borderId="0" xfId="0" applyNumberFormat="1" applyFont="1" applyAlignment="1">
      <alignment horizontal="left" vertical="center" indent="1"/>
    </xf>
    <xf numFmtId="0" fontId="3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2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indent="1"/>
    </xf>
    <xf numFmtId="0" fontId="11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indent="1" shrinkToFit="1"/>
    </xf>
    <xf numFmtId="0" fontId="2" fillId="0" borderId="5" xfId="0" applyFont="1" applyBorder="1"/>
    <xf numFmtId="0" fontId="2" fillId="0" borderId="6" xfId="0" applyFont="1" applyBorder="1"/>
    <xf numFmtId="0" fontId="11" fillId="0" borderId="5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 shrinkToFit="1"/>
    </xf>
    <xf numFmtId="0" fontId="13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/>
    <xf numFmtId="0" fontId="13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/>
    </xf>
    <xf numFmtId="0" fontId="1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left" vertical="center" indent="1"/>
    </xf>
    <xf numFmtId="49" fontId="13" fillId="0" borderId="5" xfId="0" applyNumberFormat="1" applyFont="1" applyBorder="1" applyAlignment="1">
      <alignment horizontal="center"/>
    </xf>
    <xf numFmtId="20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49" fontId="13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left" indent="1" shrinkToFit="1"/>
    </xf>
    <xf numFmtId="164" fontId="2" fillId="0" borderId="5" xfId="0" applyNumberFormat="1" applyFont="1" applyBorder="1" applyAlignment="1">
      <alignment horizontal="center"/>
    </xf>
    <xf numFmtId="164" fontId="11" fillId="0" borderId="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164" fontId="6" fillId="0" borderId="5" xfId="0" applyNumberFormat="1" applyFont="1" applyBorder="1" applyAlignment="1">
      <alignment horizontal="center" vertical="center"/>
    </xf>
    <xf numFmtId="14" fontId="11" fillId="0" borderId="5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inden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indent="1" shrinkToFit="1"/>
    </xf>
    <xf numFmtId="0" fontId="6" fillId="0" borderId="6" xfId="0" applyFont="1" applyBorder="1" applyAlignment="1">
      <alignment horizontal="left" vertical="center"/>
    </xf>
    <xf numFmtId="0" fontId="2" fillId="0" borderId="7" xfId="0" applyFont="1" applyBorder="1"/>
    <xf numFmtId="0" fontId="6" fillId="0" borderId="8" xfId="0" applyFont="1" applyBorder="1" applyAlignment="1">
      <alignment horizontal="left" vertical="center" indent="1"/>
    </xf>
    <xf numFmtId="0" fontId="12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left" shrinkToFit="1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indent="1" shrinkToFit="1"/>
    </xf>
    <xf numFmtId="0" fontId="2" fillId="0" borderId="8" xfId="0" applyFont="1" applyBorder="1"/>
    <xf numFmtId="0" fontId="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left" indent="1" shrinkToFit="1"/>
    </xf>
    <xf numFmtId="49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indent="1" shrinkToFit="1"/>
    </xf>
    <xf numFmtId="0" fontId="2" fillId="0" borderId="9" xfId="0" applyFont="1" applyBorder="1"/>
    <xf numFmtId="0" fontId="2" fillId="0" borderId="9" xfId="0" applyFont="1" applyBorder="1" applyAlignment="1">
      <alignment horizontal="right" vertical="center"/>
    </xf>
    <xf numFmtId="0" fontId="12" fillId="0" borderId="10" xfId="0" applyFont="1" applyBorder="1" applyAlignment="1">
      <alignment horizontal="right" vertical="top"/>
    </xf>
    <xf numFmtId="0" fontId="12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2" fontId="6" fillId="0" borderId="0" xfId="0" applyNumberFormat="1" applyFont="1" applyFill="1" applyAlignment="1">
      <alignment horizontal="right" vertical="center"/>
    </xf>
    <xf numFmtId="0" fontId="15" fillId="0" borderId="0" xfId="1" applyFont="1" applyBorder="1"/>
    <xf numFmtId="0" fontId="15" fillId="0" borderId="0" xfId="1" applyFont="1" applyBorder="1" applyAlignment="1">
      <alignment horizontal="right"/>
    </xf>
    <xf numFmtId="0" fontId="15" fillId="0" borderId="0" xfId="1" applyFont="1" applyBorder="1" applyAlignment="1">
      <alignment horizontal="center"/>
    </xf>
    <xf numFmtId="0" fontId="15" fillId="0" borderId="0" xfId="1" applyFont="1" applyBorder="1" applyAlignment="1">
      <alignment horizontal="left"/>
    </xf>
    <xf numFmtId="0" fontId="15" fillId="0" borderId="0" xfId="0" applyFont="1" applyAlignment="1">
      <alignment horizontal="righ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Border="1" applyAlignment="1">
      <alignment horizontal="left" vertical="center" indent="1" shrinkToFit="1"/>
    </xf>
    <xf numFmtId="0" fontId="12" fillId="0" borderId="0" xfId="0" applyFont="1" applyBorder="1" applyAlignment="1">
      <alignment horizontal="center"/>
    </xf>
    <xf numFmtId="49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left" vertical="center" indent="1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0" fontId="15" fillId="0" borderId="5" xfId="1" applyFont="1" applyBorder="1" applyAlignment="1">
      <alignment horizontal="left"/>
    </xf>
    <xf numFmtId="0" fontId="15" fillId="0" borderId="11" xfId="1" applyFont="1" applyBorder="1" applyAlignment="1">
      <alignment horizontal="left"/>
    </xf>
    <xf numFmtId="0" fontId="15" fillId="0" borderId="12" xfId="1" applyFont="1" applyBorder="1" applyAlignment="1">
      <alignment horizontal="left"/>
    </xf>
    <xf numFmtId="0" fontId="15" fillId="0" borderId="13" xfId="1" applyFont="1" applyBorder="1" applyAlignment="1">
      <alignment horizontal="left"/>
    </xf>
    <xf numFmtId="0" fontId="15" fillId="0" borderId="14" xfId="1" applyFont="1" applyBorder="1" applyAlignment="1">
      <alignment horizontal="left"/>
    </xf>
    <xf numFmtId="0" fontId="15" fillId="0" borderId="15" xfId="1" applyFont="1" applyBorder="1" applyAlignment="1">
      <alignment horizontal="left"/>
    </xf>
    <xf numFmtId="0" fontId="16" fillId="0" borderId="6" xfId="0" applyFont="1" applyBorder="1" applyAlignment="1">
      <alignment horizontal="left" shrinkToFit="1"/>
    </xf>
    <xf numFmtId="0" fontId="12" fillId="0" borderId="6" xfId="0" applyFont="1" applyBorder="1" applyAlignment="1">
      <alignment horizontal="center"/>
    </xf>
    <xf numFmtId="0" fontId="12" fillId="0" borderId="6" xfId="0" applyFont="1" applyBorder="1" applyAlignment="1">
      <alignment horizontal="left"/>
    </xf>
    <xf numFmtId="0" fontId="12" fillId="0" borderId="5" xfId="0" applyFont="1" applyBorder="1" applyAlignment="1">
      <alignment horizontal="center"/>
    </xf>
    <xf numFmtId="1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left" shrinkToFit="1"/>
    </xf>
    <xf numFmtId="0" fontId="15" fillId="0" borderId="4" xfId="1" applyFont="1" applyBorder="1" applyAlignment="1">
      <alignment horizontal="right"/>
    </xf>
    <xf numFmtId="0" fontId="15" fillId="0" borderId="4" xfId="1" applyFont="1" applyBorder="1" applyAlignment="1">
      <alignment horizontal="left"/>
    </xf>
    <xf numFmtId="0" fontId="15" fillId="0" borderId="16" xfId="1" applyFont="1" applyBorder="1" applyAlignment="1">
      <alignment horizontal="left"/>
    </xf>
    <xf numFmtId="0" fontId="15" fillId="0" borderId="17" xfId="1" applyFont="1" applyBorder="1" applyAlignment="1">
      <alignment horizontal="left"/>
    </xf>
    <xf numFmtId="0" fontId="15" fillId="0" borderId="18" xfId="1" applyFont="1" applyBorder="1" applyAlignment="1">
      <alignment horizontal="left"/>
    </xf>
    <xf numFmtId="0" fontId="15" fillId="0" borderId="19" xfId="1" applyFont="1" applyBorder="1" applyAlignment="1">
      <alignment horizontal="left"/>
    </xf>
    <xf numFmtId="0" fontId="15" fillId="0" borderId="20" xfId="1" applyFont="1" applyBorder="1" applyAlignment="1">
      <alignment horizontal="left"/>
    </xf>
    <xf numFmtId="0" fontId="12" fillId="0" borderId="4" xfId="0" applyFont="1" applyBorder="1" applyAlignment="1">
      <alignment horizontal="center"/>
    </xf>
    <xf numFmtId="0" fontId="17" fillId="0" borderId="0" xfId="1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/>
    </xf>
    <xf numFmtId="0" fontId="22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22" fillId="0" borderId="28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21" fillId="0" borderId="0" xfId="1" applyFont="1" applyBorder="1" applyAlignment="1">
      <alignment horizontal="center"/>
    </xf>
    <xf numFmtId="2" fontId="12" fillId="0" borderId="0" xfId="1" applyNumberFormat="1" applyFont="1" applyBorder="1" applyAlignment="1">
      <alignment horizontal="right"/>
    </xf>
    <xf numFmtId="0" fontId="12" fillId="0" borderId="0" xfId="1" applyFont="1" applyBorder="1" applyAlignment="1">
      <alignment horizontal="right"/>
    </xf>
    <xf numFmtId="0" fontId="21" fillId="0" borderId="0" xfId="1" applyFont="1" applyBorder="1" applyAlignment="1">
      <alignment horizontal="right"/>
    </xf>
    <xf numFmtId="0" fontId="19" fillId="0" borderId="0" xfId="1" applyFont="1" applyBorder="1" applyAlignment="1">
      <alignment horizontal="center"/>
    </xf>
    <xf numFmtId="0" fontId="23" fillId="0" borderId="0" xfId="1" applyFont="1" applyBorder="1" applyAlignment="1">
      <alignment horizontal="center"/>
    </xf>
    <xf numFmtId="0" fontId="23" fillId="0" borderId="0" xfId="1" applyFont="1" applyBorder="1" applyAlignment="1">
      <alignment horizontal="right"/>
    </xf>
    <xf numFmtId="0" fontId="23" fillId="0" borderId="0" xfId="1" applyFont="1" applyBorder="1" applyAlignment="1">
      <alignment horizontal="left"/>
    </xf>
    <xf numFmtId="0" fontId="23" fillId="0" borderId="0" xfId="1" applyFont="1" applyBorder="1"/>
    <xf numFmtId="20" fontId="23" fillId="0" borderId="0" xfId="1" applyNumberFormat="1" applyFont="1" applyBorder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24" fillId="0" borderId="0" xfId="1" applyFont="1" applyBorder="1" applyAlignment="1">
      <alignment horizontal="right"/>
    </xf>
    <xf numFmtId="0" fontId="24" fillId="0" borderId="0" xfId="1" applyFont="1" applyBorder="1" applyAlignment="1">
      <alignment horizontal="center"/>
    </xf>
    <xf numFmtId="0" fontId="25" fillId="0" borderId="0" xfId="1" applyFont="1" applyBorder="1" applyAlignment="1">
      <alignment horizontal="center"/>
    </xf>
    <xf numFmtId="0" fontId="21" fillId="0" borderId="0" xfId="1" applyFont="1" applyBorder="1" applyAlignment="1">
      <alignment horizontal="left"/>
    </xf>
    <xf numFmtId="0" fontId="26" fillId="0" borderId="0" xfId="1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20" fontId="9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23" fillId="0" borderId="0" xfId="1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1" fillId="0" borderId="0" xfId="1" applyFont="1" applyBorder="1"/>
    <xf numFmtId="49" fontId="26" fillId="0" borderId="0" xfId="1" applyNumberFormat="1" applyFont="1" applyBorder="1" applyAlignment="1">
      <alignment horizontal="left" indent="1"/>
    </xf>
    <xf numFmtId="49" fontId="23" fillId="0" borderId="0" xfId="1" applyNumberFormat="1" applyFont="1" applyBorder="1" applyAlignment="1">
      <alignment horizontal="left"/>
    </xf>
    <xf numFmtId="0" fontId="12" fillId="0" borderId="0" xfId="0" applyFont="1" applyAlignment="1">
      <alignment horizontal="left" vertical="center"/>
    </xf>
    <xf numFmtId="0" fontId="23" fillId="0" borderId="0" xfId="1" applyFont="1" applyFill="1" applyBorder="1" applyAlignment="1">
      <alignment horizontal="center"/>
    </xf>
    <xf numFmtId="0" fontId="23" fillId="0" borderId="0" xfId="1" applyFont="1" applyFill="1" applyBorder="1" applyAlignment="1">
      <alignment horizontal="right"/>
    </xf>
    <xf numFmtId="0" fontId="28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21" fillId="0" borderId="0" xfId="1" applyFont="1" applyFill="1" applyBorder="1" applyAlignment="1">
      <alignment horizontal="center"/>
    </xf>
    <xf numFmtId="0" fontId="29" fillId="0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2" fillId="0" borderId="0" xfId="0" applyFont="1" applyBorder="1"/>
    <xf numFmtId="0" fontId="31" fillId="0" borderId="0" xfId="0" applyFont="1" applyFill="1" applyAlignment="1">
      <alignment horizontal="center" vertical="center"/>
    </xf>
    <xf numFmtId="0" fontId="2" fillId="0" borderId="6" xfId="0" applyFont="1" applyBorder="1" applyAlignment="1">
      <alignment horizontal="left" vertical="center" indent="1" shrinkToFit="1"/>
    </xf>
    <xf numFmtId="164" fontId="12" fillId="0" borderId="5" xfId="0" applyNumberFormat="1" applyFont="1" applyBorder="1" applyAlignment="1">
      <alignment horizontal="center"/>
    </xf>
    <xf numFmtId="0" fontId="12" fillId="0" borderId="6" xfId="0" applyFont="1" applyBorder="1" applyAlignment="1">
      <alignment horizontal="left" vertical="center" indent="1"/>
    </xf>
    <xf numFmtId="164" fontId="12" fillId="0" borderId="6" xfId="0" applyNumberFormat="1" applyFont="1" applyBorder="1" applyAlignment="1">
      <alignment horizontal="center"/>
    </xf>
    <xf numFmtId="0" fontId="32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indent="1"/>
    </xf>
    <xf numFmtId="0" fontId="15" fillId="0" borderId="6" xfId="1" applyFont="1" applyBorder="1" applyAlignment="1">
      <alignment horizontal="right"/>
    </xf>
    <xf numFmtId="0" fontId="15" fillId="0" borderId="6" xfId="1" applyFont="1" applyBorder="1" applyAlignment="1">
      <alignment horizontal="left"/>
    </xf>
    <xf numFmtId="0" fontId="15" fillId="0" borderId="30" xfId="1" applyFont="1" applyBorder="1" applyAlignment="1">
      <alignment horizontal="left"/>
    </xf>
    <xf numFmtId="0" fontId="15" fillId="0" borderId="31" xfId="1" applyFont="1" applyBorder="1" applyAlignment="1">
      <alignment horizontal="left"/>
    </xf>
    <xf numFmtId="0" fontId="15" fillId="0" borderId="32" xfId="1" applyFont="1" applyBorder="1" applyAlignment="1">
      <alignment horizontal="left"/>
    </xf>
    <xf numFmtId="0" fontId="15" fillId="0" borderId="33" xfId="1" applyFont="1" applyBorder="1" applyAlignment="1">
      <alignment horizontal="left"/>
    </xf>
    <xf numFmtId="0" fontId="15" fillId="0" borderId="34" xfId="1" applyFont="1" applyBorder="1" applyAlignment="1">
      <alignment horizontal="left"/>
    </xf>
    <xf numFmtId="0" fontId="6" fillId="0" borderId="6" xfId="0" applyFont="1" applyBorder="1" applyAlignment="1">
      <alignment horizontal="left" vertical="center" indent="1" shrinkToFit="1"/>
    </xf>
    <xf numFmtId="0" fontId="11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indent="1"/>
    </xf>
    <xf numFmtId="0" fontId="6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  <xf numFmtId="0" fontId="33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3" fillId="0" borderId="0" xfId="0" applyFont="1" applyFill="1" applyAlignment="1">
      <alignment horizontal="center"/>
    </xf>
    <xf numFmtId="2" fontId="23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right" vertical="center"/>
    </xf>
    <xf numFmtId="0" fontId="2" fillId="0" borderId="0" xfId="0" applyFont="1" applyAlignment="1"/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0" borderId="0" xfId="0" applyFont="1"/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6" fillId="0" borderId="35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indent="1" shrinkToFit="1"/>
    </xf>
    <xf numFmtId="2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2" fillId="0" borderId="8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left" vertical="center" indent="1" shrinkToFit="1"/>
    </xf>
    <xf numFmtId="0" fontId="18" fillId="0" borderId="5" xfId="0" applyFont="1" applyBorder="1" applyAlignment="1">
      <alignment horizontal="center" vertical="center"/>
    </xf>
    <xf numFmtId="0" fontId="12" fillId="0" borderId="0" xfId="0" applyFont="1" applyBorder="1"/>
    <xf numFmtId="0" fontId="11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/>
    </xf>
    <xf numFmtId="0" fontId="6" fillId="0" borderId="7" xfId="0" applyFont="1" applyBorder="1"/>
    <xf numFmtId="0" fontId="6" fillId="0" borderId="0" xfId="0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 shrinkToFit="1"/>
    </xf>
    <xf numFmtId="0" fontId="6" fillId="0" borderId="8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2" fillId="0" borderId="5" xfId="0" applyFont="1" applyBorder="1" applyAlignment="1">
      <alignment horizontal="left" vertical="center" shrinkToFit="1"/>
    </xf>
    <xf numFmtId="17" fontId="6" fillId="0" borderId="0" xfId="0" applyNumberFormat="1" applyFont="1" applyAlignment="1">
      <alignment horizontal="right" vertical="center"/>
    </xf>
    <xf numFmtId="0" fontId="2" fillId="0" borderId="5" xfId="0" applyFont="1" applyBorder="1" applyAlignment="1">
      <alignment vertical="center" shrinkToFit="1"/>
    </xf>
    <xf numFmtId="0" fontId="9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right"/>
    </xf>
    <xf numFmtId="0" fontId="23" fillId="0" borderId="0" xfId="0" applyFont="1" applyBorder="1" applyAlignment="1">
      <alignment horizontal="right"/>
    </xf>
    <xf numFmtId="0" fontId="0" fillId="0" borderId="0" xfId="0" applyBorder="1"/>
    <xf numFmtId="0" fontId="24" fillId="0" borderId="0" xfId="0" applyFont="1" applyAlignment="1">
      <alignment horizontal="right"/>
    </xf>
    <xf numFmtId="0" fontId="23" fillId="0" borderId="0" xfId="0" applyFont="1" applyAlignment="1">
      <alignment horizontal="right"/>
    </xf>
    <xf numFmtId="49" fontId="26" fillId="0" borderId="0" xfId="0" applyNumberFormat="1" applyFont="1" applyAlignment="1">
      <alignment horizontal="left" indent="1"/>
    </xf>
    <xf numFmtId="0" fontId="26" fillId="0" borderId="0" xfId="0" applyFont="1" applyAlignment="1">
      <alignment horizontal="left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38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49" fontId="23" fillId="0" borderId="0" xfId="0" applyNumberFormat="1" applyFont="1" applyAlignment="1">
      <alignment horizontal="left"/>
    </xf>
    <xf numFmtId="20" fontId="23" fillId="0" borderId="0" xfId="0" applyNumberFormat="1" applyFont="1" applyAlignment="1">
      <alignment horizontal="center"/>
    </xf>
    <xf numFmtId="0" fontId="3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0" fillId="0" borderId="0" xfId="0" applyFont="1" applyAlignment="1">
      <alignment horizontal="center" vertical="center"/>
    </xf>
    <xf numFmtId="0" fontId="10" fillId="0" borderId="0" xfId="0" applyFont="1"/>
    <xf numFmtId="0" fontId="23" fillId="0" borderId="0" xfId="0" applyFont="1"/>
    <xf numFmtId="0" fontId="5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41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23" fillId="0" borderId="0" xfId="0" applyFont="1" applyBorder="1"/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2" fontId="12" fillId="0" borderId="0" xfId="0" applyNumberFormat="1" applyFont="1" applyBorder="1" applyAlignment="1">
      <alignment horizontal="right"/>
    </xf>
    <xf numFmtId="0" fontId="15" fillId="0" borderId="36" xfId="1" applyFont="1" applyBorder="1" applyAlignment="1">
      <alignment horizontal="center"/>
    </xf>
    <xf numFmtId="0" fontId="15" fillId="0" borderId="37" xfId="1" applyFont="1" applyBorder="1" applyAlignment="1">
      <alignment horizontal="center"/>
    </xf>
    <xf numFmtId="0" fontId="15" fillId="0" borderId="37" xfId="1" applyFont="1" applyBorder="1"/>
    <xf numFmtId="0" fontId="15" fillId="0" borderId="37" xfId="1" applyFont="1" applyBorder="1" applyAlignment="1">
      <alignment horizontal="left"/>
    </xf>
    <xf numFmtId="0" fontId="22" fillId="0" borderId="37" xfId="1" applyFont="1" applyBorder="1" applyAlignment="1">
      <alignment horizontal="center"/>
    </xf>
    <xf numFmtId="0" fontId="15" fillId="0" borderId="37" xfId="1" applyFont="1" applyBorder="1" applyAlignment="1">
      <alignment horizontal="right"/>
    </xf>
    <xf numFmtId="2" fontId="42" fillId="0" borderId="37" xfId="1" applyNumberFormat="1" applyFont="1" applyBorder="1" applyAlignment="1">
      <alignment horizontal="right"/>
    </xf>
    <xf numFmtId="0" fontId="15" fillId="0" borderId="38" xfId="1" applyFont="1" applyBorder="1" applyAlignment="1">
      <alignment horizontal="center"/>
    </xf>
    <xf numFmtId="0" fontId="20" fillId="0" borderId="24" xfId="1" applyFont="1" applyBorder="1" applyAlignment="1">
      <alignment horizontal="center" vertical="center" wrapText="1"/>
    </xf>
    <xf numFmtId="0" fontId="21" fillId="0" borderId="24" xfId="1" applyFont="1" applyBorder="1" applyAlignment="1">
      <alignment horizontal="center" wrapText="1"/>
    </xf>
    <xf numFmtId="0" fontId="16" fillId="0" borderId="24" xfId="1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21" fillId="0" borderId="21" xfId="1" applyFont="1" applyBorder="1" applyAlignment="1">
      <alignment horizontal="center" vertical="center" wrapText="1"/>
    </xf>
    <xf numFmtId="0" fontId="16" fillId="0" borderId="21" xfId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indent="1"/>
    </xf>
    <xf numFmtId="14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indent="1" shrinkToFit="1"/>
    </xf>
    <xf numFmtId="2" fontId="2" fillId="0" borderId="4" xfId="0" applyNumberFormat="1" applyFont="1" applyBorder="1" applyAlignment="1">
      <alignment horizontal="center" vertical="center" shrinkToFit="1"/>
    </xf>
    <xf numFmtId="14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 shrinkToFit="1"/>
    </xf>
    <xf numFmtId="164" fontId="2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49" fontId="2" fillId="0" borderId="0" xfId="0" applyNumberFormat="1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12" fillId="0" borderId="0" xfId="1" applyFont="1" applyBorder="1" applyAlignment="1">
      <alignment horizontal="center"/>
    </xf>
    <xf numFmtId="49" fontId="12" fillId="0" borderId="27" xfId="0" applyNumberFormat="1" applyFont="1" applyBorder="1" applyAlignment="1">
      <alignment horizontal="center"/>
    </xf>
    <xf numFmtId="49" fontId="12" fillId="0" borderId="26" xfId="0" applyNumberFormat="1" applyFont="1" applyBorder="1" applyAlignment="1">
      <alignment horizontal="center"/>
    </xf>
    <xf numFmtId="49" fontId="12" fillId="0" borderId="28" xfId="0" applyNumberFormat="1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6" xfId="0" applyFont="1" applyBorder="1" applyAlignment="1"/>
    <xf numFmtId="0" fontId="2" fillId="0" borderId="6" xfId="0" applyFont="1" applyBorder="1" applyAlignment="1">
      <alignment horizontal="left" shrinkToFit="1"/>
    </xf>
    <xf numFmtId="0" fontId="12" fillId="0" borderId="4" xfId="1" applyFont="1" applyBorder="1" applyAlignment="1">
      <alignment horizontal="center"/>
    </xf>
    <xf numFmtId="0" fontId="12" fillId="0" borderId="18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2" fillId="0" borderId="16" xfId="1" applyFont="1" applyBorder="1" applyAlignment="1">
      <alignment horizontal="left"/>
    </xf>
    <xf numFmtId="0" fontId="12" fillId="0" borderId="20" xfId="1" applyFont="1" applyBorder="1" applyAlignment="1">
      <alignment horizontal="left"/>
    </xf>
    <xf numFmtId="0" fontId="12" fillId="0" borderId="19" xfId="1" applyFont="1" applyBorder="1" applyAlignment="1">
      <alignment horizontal="left"/>
    </xf>
    <xf numFmtId="0" fontId="12" fillId="0" borderId="4" xfId="1" applyFont="1" applyBorder="1" applyAlignment="1">
      <alignment horizontal="left"/>
    </xf>
    <xf numFmtId="0" fontId="12" fillId="0" borderId="4" xfId="1" applyFont="1" applyBorder="1" applyAlignment="1">
      <alignment horizontal="right"/>
    </xf>
    <xf numFmtId="0" fontId="12" fillId="0" borderId="5" xfId="1" applyFont="1" applyBorder="1" applyAlignment="1">
      <alignment horizontal="center"/>
    </xf>
    <xf numFmtId="0" fontId="12" fillId="0" borderId="13" xfId="1" applyFont="1" applyBorder="1" applyAlignment="1">
      <alignment horizontal="left"/>
    </xf>
    <xf numFmtId="0" fontId="12" fillId="0" borderId="12" xfId="1" applyFont="1" applyBorder="1" applyAlignment="1">
      <alignment horizontal="left"/>
    </xf>
    <xf numFmtId="0" fontId="12" fillId="0" borderId="11" xfId="1" applyFont="1" applyBorder="1" applyAlignment="1">
      <alignment horizontal="left"/>
    </xf>
    <xf numFmtId="0" fontId="12" fillId="0" borderId="15" xfId="1" applyFont="1" applyBorder="1" applyAlignment="1">
      <alignment horizontal="left"/>
    </xf>
    <xf numFmtId="0" fontId="12" fillId="0" borderId="14" xfId="1" applyFont="1" applyBorder="1" applyAlignment="1">
      <alignment horizontal="left"/>
    </xf>
    <xf numFmtId="0" fontId="12" fillId="0" borderId="5" xfId="1" applyFont="1" applyBorder="1" applyAlignment="1">
      <alignment horizontal="left"/>
    </xf>
    <xf numFmtId="0" fontId="12" fillId="0" borderId="6" xfId="0" applyFont="1" applyBorder="1" applyAlignment="1">
      <alignment vertical="center"/>
    </xf>
    <xf numFmtId="0" fontId="21" fillId="0" borderId="6" xfId="0" applyFont="1" applyBorder="1" applyAlignment="1"/>
    <xf numFmtId="0" fontId="2" fillId="0" borderId="39" xfId="0" applyFont="1" applyBorder="1" applyAlignment="1">
      <alignment horizontal="left" vertical="center" indent="1" shrinkToFit="1"/>
    </xf>
    <xf numFmtId="0" fontId="15" fillId="0" borderId="5" xfId="1" applyFont="1" applyBorder="1" applyAlignment="1">
      <alignment horizontal="center"/>
    </xf>
    <xf numFmtId="0" fontId="38" fillId="0" borderId="0" xfId="0" applyFont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2" fontId="12" fillId="0" borderId="0" xfId="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18" fillId="0" borderId="40" xfId="0" applyFont="1" applyBorder="1" applyAlignment="1">
      <alignment horizontal="center" vertical="center" wrapText="1"/>
    </xf>
    <xf numFmtId="0" fontId="12" fillId="0" borderId="24" xfId="1" applyFont="1" applyBorder="1" applyAlignment="1">
      <alignment horizontal="center" vertical="center"/>
    </xf>
    <xf numFmtId="0" fontId="21" fillId="0" borderId="40" xfId="1" applyFont="1" applyBorder="1" applyAlignment="1">
      <alignment horizontal="center" vertical="center" wrapText="1"/>
    </xf>
    <xf numFmtId="0" fontId="16" fillId="0" borderId="4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indent="1" shrinkToFit="1"/>
    </xf>
    <xf numFmtId="49" fontId="6" fillId="0" borderId="4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indent="1" shrinkToFit="1"/>
    </xf>
    <xf numFmtId="0" fontId="15" fillId="0" borderId="4" xfId="1" applyFont="1" applyBorder="1" applyAlignment="1">
      <alignment horizontal="center"/>
    </xf>
    <xf numFmtId="0" fontId="12" fillId="0" borderId="5" xfId="0" applyFont="1" applyBorder="1" applyAlignment="1">
      <alignment horizontal="left" vertical="center" indent="1" shrinkToFit="1"/>
    </xf>
    <xf numFmtId="0" fontId="21" fillId="0" borderId="24" xfId="0" applyFont="1" applyBorder="1" applyAlignment="1">
      <alignment horizontal="center" vertical="center"/>
    </xf>
    <xf numFmtId="0" fontId="13" fillId="0" borderId="21" xfId="0" applyFont="1" applyBorder="1" applyAlignment="1"/>
    <xf numFmtId="0" fontId="1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/>
    </xf>
    <xf numFmtId="0" fontId="21" fillId="0" borderId="24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12" fillId="0" borderId="36" xfId="1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12" fillId="0" borderId="24" xfId="1" applyFont="1" applyBorder="1" applyAlignment="1">
      <alignment horizontal="center" vertical="center" wrapText="1"/>
    </xf>
    <xf numFmtId="0" fontId="0" fillId="0" borderId="40" xfId="0" applyFont="1" applyBorder="1" applyAlignment="1">
      <alignment horizontal="center" vertical="center" wrapText="1"/>
    </xf>
    <xf numFmtId="0" fontId="19" fillId="0" borderId="24" xfId="1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16" fillId="0" borderId="24" xfId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16" fillId="0" borderId="24" xfId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1" fillId="0" borderId="24" xfId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49" fontId="12" fillId="0" borderId="29" xfId="0" applyNumberFormat="1" applyFont="1" applyBorder="1" applyAlignment="1">
      <alignment horizontal="center"/>
    </xf>
    <xf numFmtId="49" fontId="12" fillId="0" borderId="26" xfId="0" applyNumberFormat="1" applyFont="1" applyBorder="1" applyAlignment="1">
      <alignment horizontal="center"/>
    </xf>
    <xf numFmtId="49" fontId="12" fillId="0" borderId="28" xfId="0" applyNumberFormat="1" applyFont="1" applyBorder="1" applyAlignment="1">
      <alignment horizontal="center"/>
    </xf>
    <xf numFmtId="49" fontId="12" fillId="0" borderId="27" xfId="0" applyNumberFormat="1" applyFont="1" applyBorder="1" applyAlignment="1">
      <alignment horizontal="center"/>
    </xf>
    <xf numFmtId="0" fontId="12" fillId="0" borderId="24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8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21" Type="http://schemas.openxmlformats.org/officeDocument/2006/relationships/externalLink" Target="externalLinks/externalLink10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29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w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w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514351</xdr:colOff>
      <xdr:row>8</xdr:row>
      <xdr:rowOff>142875</xdr:rowOff>
    </xdr:from>
    <xdr:to>
      <xdr:col>3</xdr:col>
      <xdr:colOff>545806</xdr:colOff>
      <xdr:row>12</xdr:row>
      <xdr:rowOff>15910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1" y="1885950"/>
          <a:ext cx="802980" cy="758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219076</xdr:colOff>
      <xdr:row>2</xdr:row>
      <xdr:rowOff>194268</xdr:rowOff>
    </xdr:from>
    <xdr:to>
      <xdr:col>2</xdr:col>
      <xdr:colOff>590551</xdr:colOff>
      <xdr:row>6</xdr:row>
      <xdr:rowOff>168310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6" y="594318"/>
          <a:ext cx="819150" cy="774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57150</xdr:colOff>
          <xdr:row>1</xdr:row>
          <xdr:rowOff>133350</xdr:rowOff>
        </xdr:from>
        <xdr:to>
          <xdr:col>2</xdr:col>
          <xdr:colOff>171450</xdr:colOff>
          <xdr:row>6</xdr:row>
          <xdr:rowOff>76200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152400</xdr:colOff>
          <xdr:row>7</xdr:row>
          <xdr:rowOff>76200</xdr:rowOff>
        </xdr:from>
        <xdr:to>
          <xdr:col>3</xdr:col>
          <xdr:colOff>714375</xdr:colOff>
          <xdr:row>11</xdr:row>
          <xdr:rowOff>142875</xdr:rowOff>
        </xdr:to>
        <xdr:sp macro="" textlink="">
          <xdr:nvSpPr>
            <xdr:cNvPr id="7170" name="Object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581025</xdr:colOff>
      <xdr:row>7</xdr:row>
      <xdr:rowOff>28575</xdr:rowOff>
    </xdr:from>
    <xdr:ext cx="1276350" cy="1019175"/>
    <xdr:pic>
      <xdr:nvPicPr>
        <xdr:cNvPr id="2" name="Picture 415" descr="высот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1362075"/>
          <a:ext cx="12763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1085850</xdr:colOff>
      <xdr:row>0</xdr:row>
      <xdr:rowOff>160093</xdr:rowOff>
    </xdr:from>
    <xdr:ext cx="714375" cy="1144832"/>
    <xdr:pic>
      <xdr:nvPicPr>
        <xdr:cNvPr id="2" name="Рисунок 1" descr="длин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60093"/>
          <a:ext cx="714375" cy="1144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609601</xdr:colOff>
      <xdr:row>8</xdr:row>
      <xdr:rowOff>219075</xdr:rowOff>
    </xdr:from>
    <xdr:ext cx="802980" cy="758860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1" y="1714500"/>
          <a:ext cx="802980" cy="758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219076</xdr:colOff>
      <xdr:row>2</xdr:row>
      <xdr:rowOff>194268</xdr:rowOff>
    </xdr:from>
    <xdr:to>
      <xdr:col>2</xdr:col>
      <xdr:colOff>590551</xdr:colOff>
      <xdr:row>6</xdr:row>
      <xdr:rowOff>168310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6" y="594318"/>
          <a:ext cx="819150" cy="774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57150</xdr:colOff>
          <xdr:row>1</xdr:row>
          <xdr:rowOff>133350</xdr:rowOff>
        </xdr:from>
        <xdr:to>
          <xdr:col>2</xdr:col>
          <xdr:colOff>171450</xdr:colOff>
          <xdr:row>6</xdr:row>
          <xdr:rowOff>76200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95250</xdr:colOff>
          <xdr:row>2</xdr:row>
          <xdr:rowOff>47625</xdr:rowOff>
        </xdr:from>
        <xdr:to>
          <xdr:col>2</xdr:col>
          <xdr:colOff>209550</xdr:colOff>
          <xdr:row>6</xdr:row>
          <xdr:rowOff>190500</xdr:rowOff>
        </xdr:to>
        <xdr:sp macro="" textlink="">
          <xdr:nvSpPr>
            <xdr:cNvPr id="8194" name="Object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247650</xdr:colOff>
      <xdr:row>5</xdr:row>
      <xdr:rowOff>131445</xdr:rowOff>
    </xdr:from>
    <xdr:ext cx="742950" cy="1143000"/>
    <xdr:pic>
      <xdr:nvPicPr>
        <xdr:cNvPr id="2" name="Рисунок 1" descr="длин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" y="1245870"/>
          <a:ext cx="74295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371475</xdr:colOff>
      <xdr:row>7</xdr:row>
      <xdr:rowOff>9525</xdr:rowOff>
    </xdr:from>
    <xdr:ext cx="1276350" cy="1019175"/>
    <xdr:pic>
      <xdr:nvPicPr>
        <xdr:cNvPr id="2" name="Picture 415" descr="высот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1685925"/>
          <a:ext cx="12763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5</xdr:row>
      <xdr:rowOff>0</xdr:rowOff>
    </xdr:from>
    <xdr:to>
      <xdr:col>5</xdr:col>
      <xdr:colOff>276225</xdr:colOff>
      <xdr:row>11</xdr:row>
      <xdr:rowOff>104775</xdr:rowOff>
    </xdr:to>
    <xdr:pic>
      <xdr:nvPicPr>
        <xdr:cNvPr id="2" name="Picture 1" descr="шест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952500"/>
          <a:ext cx="4191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-COMP\pablic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&#1044;&#1077;&#1074;&#1041;&#1077;&#1075;19202019,%2022.1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89;&#1086;&#1088;&#1077;&#1074;&#1085;&#1086;&#1074;&#1072;&#1085;&#1080;&#1103;&#1050;\2018\&#1056;&#1086;&#1089;&#1089;&#1080;&#1103;_2018\&#1055;&#1088;_&#1087;&#1077;&#1088;&#1074;&#1080;&#1095;&#1085;&#1099;&#1077;\&#1070;&#1085;&#1041;&#1077;&#1075;19220218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400&#1084;&#1044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-COMP\pablic\Users\&#1054;&#1083;&#1100;&#1075;&#1072;\Desktop\&#1056;&#1072;&#1073;&#1054;&#1054;&#1054;&#1090;&#1072;%20&#1056;&#1086;&#1089;&#1089;&#1080;&#1103;19\19.02.19\&#1044;&#1077;&#1074;&#1041;&#1077;&#1075;19202019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800&#1084;&#1044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19.02.19/&#1044;&#1077;&#1074;&#1041;&#1077;&#1075;19202019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&#1058;&#1077;&#1093;&#1085;&#1080;&#1082;&#1072;1921022019,%2022.1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&#1070;&#1085;&#1041;&#1077;&#1075;1921022019,%2022.1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400&#1084;&#1070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800&#1084;&#107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&#1056;&#1072;&#1073;&#1054;&#1054;&#1054;&#1090;&#1072;%20&#1056;&#1086;&#1089;&#1089;&#1080;&#1103;19/&#1054;&#1090;&#1088;&#1072;&#1073;&#1086;&#1090;_190219/&#1044;&#1083;&#1070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.0.1\pablic\&#1058;&#1077;&#1093;&#1085;&#1080;&#1082;&#1072;1921022019,%2022.11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Д"/>
      <sheetName val="60мДп-ф"/>
      <sheetName val="60мДфин"/>
      <sheetName val="60Д(2)"/>
      <sheetName val="200Д"/>
      <sheetName val="200мДфин"/>
      <sheetName val="200Д (2)"/>
      <sheetName val="400Д"/>
      <sheetName val="400мДфин"/>
      <sheetName val="400Д(2)"/>
      <sheetName val="800Д"/>
      <sheetName val="800мДфин"/>
      <sheetName val="800Д(2)"/>
      <sheetName val="1500Д"/>
      <sheetName val="1500Д(2)"/>
      <sheetName val="3000Д"/>
      <sheetName val="3000Д(2)"/>
      <sheetName val="ЭстД"/>
      <sheetName val="ЭстД(2)"/>
      <sheetName val="60сбД"/>
      <sheetName val="60сбДп-ф"/>
      <sheetName val="60сбДфин"/>
      <sheetName val="60сбД(2)"/>
      <sheetName val="З"/>
    </sheetNames>
    <sheetDataSet>
      <sheetData sheetId="0"/>
      <sheetData sheetId="1"/>
      <sheetData sheetId="2"/>
      <sheetData sheetId="3"/>
      <sheetData sheetId="4">
        <row r="17">
          <cell r="H17" t="str">
            <v xml:space="preserve">20 февраля 2019 г.      </v>
          </cell>
        </row>
        <row r="20">
          <cell r="D20">
            <v>12</v>
          </cell>
          <cell r="F20">
            <v>228</v>
          </cell>
          <cell r="G20" t="str">
            <v>ДОЛИННАЯ</v>
          </cell>
          <cell r="H20" t="str">
            <v>Виктория</v>
          </cell>
          <cell r="I20" t="str">
            <v>14.10.1999</v>
          </cell>
          <cell r="J20">
            <v>1</v>
          </cell>
          <cell r="K20" t="str">
            <v xml:space="preserve">Омская область </v>
          </cell>
          <cell r="M20" t="str">
            <v>БУ ОО "СШОР", СибГУОР, Калачинский район</v>
          </cell>
          <cell r="Q20">
            <v>0</v>
          </cell>
          <cell r="R20" t="str">
            <v/>
          </cell>
          <cell r="S20" t="str">
            <v>лич</v>
          </cell>
          <cell r="T20" t="str">
            <v>Самбур Г.А.</v>
          </cell>
        </row>
        <row r="21">
          <cell r="D21">
            <v>13</v>
          </cell>
          <cell r="F21">
            <v>481</v>
          </cell>
          <cell r="G21" t="str">
            <v>ГОЛОВЧАНСКАЯ</v>
          </cell>
          <cell r="H21" t="str">
            <v>Маргарита</v>
          </cell>
          <cell r="I21" t="str">
            <v>18.11.1999</v>
          </cell>
          <cell r="J21" t="str">
            <v>КМС</v>
          </cell>
          <cell r="K21" t="str">
            <v xml:space="preserve">Волгоградская область </v>
          </cell>
          <cell r="M21" t="str">
            <v>ВКОР, СШОР 10</v>
          </cell>
          <cell r="Q21">
            <v>0</v>
          </cell>
          <cell r="R21" t="str">
            <v/>
          </cell>
          <cell r="S21" t="str">
            <v>лич</v>
          </cell>
          <cell r="T21" t="str">
            <v>Арькова Н.В., Минахметова О.В.</v>
          </cell>
        </row>
        <row r="22">
          <cell r="D22">
            <v>14</v>
          </cell>
          <cell r="F22">
            <v>368</v>
          </cell>
          <cell r="G22" t="str">
            <v>НИЛОВА</v>
          </cell>
          <cell r="H22" t="str">
            <v>Екатерина</v>
          </cell>
          <cell r="I22" t="str">
            <v>19.07.1999</v>
          </cell>
          <cell r="J22" t="str">
            <v>КМС</v>
          </cell>
          <cell r="K22" t="str">
            <v>Москва-2 Орловская область</v>
          </cell>
          <cell r="M22" t="str">
            <v>ФАУ МО РФ ЦСКА, МБУ ДО "ДЮСШ № 4 города Орла"</v>
          </cell>
          <cell r="Q22">
            <v>0</v>
          </cell>
          <cell r="R22" t="str">
            <v/>
          </cell>
          <cell r="T22" t="str">
            <v>Филатова М.И., Павленко Т.А.</v>
          </cell>
        </row>
        <row r="23">
          <cell r="D23">
            <v>15</v>
          </cell>
          <cell r="F23">
            <v>513</v>
          </cell>
          <cell r="G23" t="str">
            <v>СТАРОДУБОВА</v>
          </cell>
          <cell r="H23" t="str">
            <v>Виолетта</v>
          </cell>
          <cell r="I23" t="str">
            <v>15.12.1999</v>
          </cell>
          <cell r="J23" t="str">
            <v>КМС</v>
          </cell>
          <cell r="K23" t="str">
            <v xml:space="preserve">Воронежская область </v>
          </cell>
          <cell r="M23" t="str">
            <v>ДЮСШ г. Нововоронеж Воронежской области</v>
          </cell>
          <cell r="Q23">
            <v>0</v>
          </cell>
          <cell r="R23" t="str">
            <v/>
          </cell>
          <cell r="T23" t="str">
            <v>Мамонов В.В.</v>
          </cell>
        </row>
        <row r="24">
          <cell r="D24">
            <v>16</v>
          </cell>
          <cell r="F24">
            <v>302</v>
          </cell>
          <cell r="G24" t="str">
            <v>ТКАЧЁВА</v>
          </cell>
          <cell r="H24" t="str">
            <v>Екатерина</v>
          </cell>
          <cell r="I24" t="str">
            <v>15.02.1999</v>
          </cell>
          <cell r="J24" t="str">
            <v>КМС</v>
          </cell>
          <cell r="K24" t="str">
            <v xml:space="preserve">Новосибирская область </v>
          </cell>
          <cell r="M24" t="str">
            <v>РЦСП СКиСР, НГПУ</v>
          </cell>
          <cell r="Q24">
            <v>0</v>
          </cell>
          <cell r="R24" t="str">
            <v/>
          </cell>
          <cell r="T24" t="str">
            <v>Бухашеев А.Г., Боярищева А.А.</v>
          </cell>
        </row>
        <row r="25">
          <cell r="D25">
            <v>22</v>
          </cell>
          <cell r="F25">
            <v>283</v>
          </cell>
          <cell r="G25" t="str">
            <v>ВОЛКОВА</v>
          </cell>
          <cell r="H25" t="str">
            <v>Анастасия</v>
          </cell>
          <cell r="I25" t="str">
            <v>18.05.2000</v>
          </cell>
          <cell r="J25" t="str">
            <v>КМС</v>
          </cell>
          <cell r="K25" t="str">
            <v xml:space="preserve">Тульская область </v>
          </cell>
          <cell r="M25" t="str">
            <v>ГУТОЦСП -СШОР</v>
          </cell>
          <cell r="Q25">
            <v>0</v>
          </cell>
          <cell r="R25" t="str">
            <v/>
          </cell>
          <cell r="T25" t="str">
            <v>Ковтун Н.Н.</v>
          </cell>
        </row>
        <row r="26">
          <cell r="D26">
            <v>23</v>
          </cell>
          <cell r="F26">
            <v>489</v>
          </cell>
          <cell r="G26" t="str">
            <v>ТАТЬКОВА</v>
          </cell>
          <cell r="H26" t="str">
            <v>Анна</v>
          </cell>
          <cell r="I26" t="str">
            <v>22.06.1999</v>
          </cell>
          <cell r="J26" t="str">
            <v>КМС</v>
          </cell>
          <cell r="K26" t="str">
            <v xml:space="preserve">Волгоградская область </v>
          </cell>
          <cell r="M26" t="str">
            <v>СШОР, ВГАФК</v>
          </cell>
          <cell r="Q26">
            <v>0</v>
          </cell>
          <cell r="R26" t="str">
            <v/>
          </cell>
          <cell r="S26" t="str">
            <v>лич</v>
          </cell>
          <cell r="T26" t="str">
            <v>Кайдалин В.С.</v>
          </cell>
        </row>
        <row r="27">
          <cell r="D27">
            <v>24</v>
          </cell>
          <cell r="F27">
            <v>301</v>
          </cell>
          <cell r="G27" t="str">
            <v>РУДЕНКО</v>
          </cell>
          <cell r="H27" t="str">
            <v>Ксения</v>
          </cell>
          <cell r="I27" t="str">
            <v>17.05.1998</v>
          </cell>
          <cell r="J27" t="str">
            <v>КМС</v>
          </cell>
          <cell r="K27" t="str">
            <v xml:space="preserve">Новосибирская область </v>
          </cell>
          <cell r="M27" t="str">
            <v>СШОР "Фламинго"</v>
          </cell>
          <cell r="Q27">
            <v>0</v>
          </cell>
          <cell r="R27" t="str">
            <v/>
          </cell>
          <cell r="T27" t="str">
            <v>Габидулин О.В.</v>
          </cell>
        </row>
        <row r="28">
          <cell r="D28">
            <v>25</v>
          </cell>
          <cell r="F28">
            <v>106</v>
          </cell>
          <cell r="G28" t="str">
            <v>АСОЕВА</v>
          </cell>
          <cell r="H28" t="str">
            <v>Манижа</v>
          </cell>
          <cell r="I28" t="str">
            <v>28.05.2001</v>
          </cell>
          <cell r="J28" t="str">
            <v>КМС</v>
          </cell>
          <cell r="K28" t="str">
            <v>Санкт-Петербург Тверская область</v>
          </cell>
          <cell r="M28" t="str">
            <v>ОДЮСШ, СПб ГБУ ЦОП "ШВСМ по л/а"</v>
          </cell>
          <cell r="Q28">
            <v>0</v>
          </cell>
          <cell r="R28" t="str">
            <v/>
          </cell>
          <cell r="S28" t="str">
            <v>лич</v>
          </cell>
          <cell r="T28" t="str">
            <v>Кириллов Ю.А., Климов А.Г.</v>
          </cell>
        </row>
        <row r="29">
          <cell r="D29">
            <v>26</v>
          </cell>
          <cell r="F29">
            <v>137</v>
          </cell>
          <cell r="G29" t="str">
            <v>КРАВЦОВА</v>
          </cell>
          <cell r="H29" t="str">
            <v>Яна</v>
          </cell>
          <cell r="I29" t="str">
            <v>18.01.1999</v>
          </cell>
          <cell r="J29" t="str">
            <v>КМС</v>
          </cell>
          <cell r="K29" t="str">
            <v xml:space="preserve">Санкт-Петербург-2 </v>
          </cell>
          <cell r="M29" t="str">
            <v>УОР №1, ЦОП "ШВСМ л/атл." (СПб)</v>
          </cell>
          <cell r="Q29">
            <v>0</v>
          </cell>
          <cell r="R29" t="str">
            <v/>
          </cell>
          <cell r="T29" t="str">
            <v>Ловачева К.С., Назаров В.И.</v>
          </cell>
        </row>
        <row r="30">
          <cell r="D30">
            <v>32</v>
          </cell>
          <cell r="F30">
            <v>323</v>
          </cell>
          <cell r="G30" t="str">
            <v>МАКАРОВА</v>
          </cell>
          <cell r="H30" t="str">
            <v>Алиса</v>
          </cell>
          <cell r="I30" t="str">
            <v>08.08.1997</v>
          </cell>
          <cell r="J30" t="str">
            <v>КМС</v>
          </cell>
          <cell r="K30" t="str">
            <v xml:space="preserve">Свердловская область </v>
          </cell>
          <cell r="M30" t="str">
            <v>СШОР Спутник, ЦСП</v>
          </cell>
          <cell r="Q30">
            <v>0</v>
          </cell>
          <cell r="R30" t="str">
            <v/>
          </cell>
          <cell r="T30" t="str">
            <v>Заметаев О.Г., Чирков А.В.</v>
          </cell>
        </row>
        <row r="31">
          <cell r="D31">
            <v>33</v>
          </cell>
          <cell r="F31">
            <v>143</v>
          </cell>
          <cell r="G31" t="str">
            <v>ЛОПУНОВА</v>
          </cell>
          <cell r="H31" t="str">
            <v>Екатерина</v>
          </cell>
          <cell r="I31" t="str">
            <v>01.06.1998</v>
          </cell>
          <cell r="J31" t="str">
            <v>КМС</v>
          </cell>
          <cell r="K31" t="str">
            <v xml:space="preserve">Санкт-Петербург </v>
          </cell>
          <cell r="M31" t="str">
            <v>ЦОП "ШВСМ л/атл." (СПб)</v>
          </cell>
          <cell r="Q31">
            <v>0</v>
          </cell>
          <cell r="R31" t="str">
            <v/>
          </cell>
          <cell r="S31" t="str">
            <v>лич</v>
          </cell>
          <cell r="T31" t="str">
            <v>Зверева Т.Г., Куликова Е.Ю.</v>
          </cell>
        </row>
        <row r="32">
          <cell r="D32">
            <v>34</v>
          </cell>
          <cell r="F32">
            <v>127</v>
          </cell>
          <cell r="G32" t="str">
            <v>ИВАНОВА</v>
          </cell>
          <cell r="H32" t="str">
            <v>Виктория</v>
          </cell>
          <cell r="I32" t="str">
            <v>07.07.2000</v>
          </cell>
          <cell r="J32" t="str">
            <v>КМС</v>
          </cell>
          <cell r="K32" t="str">
            <v xml:space="preserve">Санкт-Петербург </v>
          </cell>
          <cell r="M32" t="str">
            <v>ЦОП "ШВСМ л/атл." (СПб)</v>
          </cell>
          <cell r="Q32">
            <v>0</v>
          </cell>
          <cell r="R32" t="str">
            <v/>
          </cell>
          <cell r="S32" t="str">
            <v>лич</v>
          </cell>
          <cell r="T32" t="str">
            <v>Агарков В.Н., Пономарев В.В., Куликова Е.Ю.</v>
          </cell>
        </row>
        <row r="33">
          <cell r="D33">
            <v>35</v>
          </cell>
          <cell r="G33" t="str">
            <v>МАКСИМОВА</v>
          </cell>
          <cell r="H33" t="str">
            <v>Марина</v>
          </cell>
          <cell r="I33" t="str">
            <v>18.02.1997</v>
          </cell>
          <cell r="J33" t="str">
            <v>МС</v>
          </cell>
          <cell r="K33" t="str">
            <v>Нижегородская область Чувашская республика</v>
          </cell>
          <cell r="M33" t="str">
            <v>ЦСП, КСДЮСШОР №1, СШОР№1 им. В. Егоровой, ЧУОР им. В. Краснова</v>
          </cell>
          <cell r="Q33">
            <v>0</v>
          </cell>
          <cell r="R33" t="str">
            <v/>
          </cell>
          <cell r="T33" t="str">
            <v>Смирнов С.В., Смирнова Л.А.</v>
          </cell>
        </row>
        <row r="34">
          <cell r="D34">
            <v>36</v>
          </cell>
          <cell r="F34">
            <v>275</v>
          </cell>
          <cell r="G34" t="str">
            <v>КРАСНОВА</v>
          </cell>
          <cell r="H34" t="str">
            <v>Елизавета</v>
          </cell>
          <cell r="I34" t="str">
            <v>17.08.2002</v>
          </cell>
          <cell r="J34" t="str">
            <v>КМС</v>
          </cell>
          <cell r="K34" t="str">
            <v xml:space="preserve">Московская область </v>
          </cell>
          <cell r="M34" t="str">
            <v>ГБУ МО "СШОР"</v>
          </cell>
          <cell r="Q34">
            <v>0</v>
          </cell>
          <cell r="R34" t="str">
            <v/>
          </cell>
          <cell r="S34" t="str">
            <v>лич</v>
          </cell>
          <cell r="T34" t="str">
            <v>Чебыкина Т.Г., Матюхин Н.И., Ларюкова Е.М.</v>
          </cell>
        </row>
        <row r="35">
          <cell r="D35">
            <v>42</v>
          </cell>
          <cell r="F35">
            <v>95</v>
          </cell>
          <cell r="G35" t="str">
            <v>НАВАЦКАЯ</v>
          </cell>
          <cell r="H35" t="str">
            <v>Софья</v>
          </cell>
          <cell r="I35" t="str">
            <v>11.02.1999</v>
          </cell>
          <cell r="J35">
            <v>1</v>
          </cell>
          <cell r="K35" t="str">
            <v xml:space="preserve">Вологодская область </v>
          </cell>
          <cell r="M35" t="str">
            <v>АУ ФКиС ВО "ЦСП"</v>
          </cell>
          <cell r="Q35">
            <v>0</v>
          </cell>
          <cell r="R35" t="str">
            <v/>
          </cell>
          <cell r="T35" t="str">
            <v>Селюцкий С.А.</v>
          </cell>
        </row>
        <row r="36">
          <cell r="D36">
            <v>43</v>
          </cell>
          <cell r="F36">
            <v>154</v>
          </cell>
          <cell r="G36" t="str">
            <v>НИКОЛАЕВА</v>
          </cell>
          <cell r="H36" t="str">
            <v>Анна</v>
          </cell>
          <cell r="I36" t="str">
            <v>09.06.1999</v>
          </cell>
          <cell r="J36" t="str">
            <v>КМС</v>
          </cell>
          <cell r="K36" t="str">
            <v xml:space="preserve">Санкт-Петербург </v>
          </cell>
          <cell r="M36" t="str">
            <v>СПб ГБПОУ "УОР № 1</v>
          </cell>
          <cell r="Q36">
            <v>0</v>
          </cell>
          <cell r="R36" t="str">
            <v/>
          </cell>
          <cell r="S36" t="str">
            <v>лич</v>
          </cell>
          <cell r="T36" t="str">
            <v>Ткаченко А.С.</v>
          </cell>
        </row>
        <row r="37">
          <cell r="D37">
            <v>44</v>
          </cell>
          <cell r="F37">
            <v>296</v>
          </cell>
          <cell r="G37" t="str">
            <v>БРАГИНА</v>
          </cell>
          <cell r="H37" t="str">
            <v>Анастасия</v>
          </cell>
          <cell r="I37" t="str">
            <v>01.06.1998</v>
          </cell>
          <cell r="J37" t="str">
            <v>МС</v>
          </cell>
          <cell r="K37" t="str">
            <v xml:space="preserve">Новосибирская область </v>
          </cell>
          <cell r="M37" t="str">
            <v>РЦСП СКиСР</v>
          </cell>
          <cell r="Q37">
            <v>0</v>
          </cell>
          <cell r="R37" t="str">
            <v/>
          </cell>
          <cell r="T37" t="str">
            <v>Бухашеев А.Г., Боярищева А.А.</v>
          </cell>
        </row>
        <row r="38">
          <cell r="D38">
            <v>45</v>
          </cell>
          <cell r="F38">
            <v>495</v>
          </cell>
          <cell r="G38" t="str">
            <v>ЖОЛОБОВА</v>
          </cell>
          <cell r="H38" t="str">
            <v>Анастасия</v>
          </cell>
          <cell r="I38" t="str">
            <v>15.01.1998</v>
          </cell>
          <cell r="J38" t="str">
            <v>МС</v>
          </cell>
          <cell r="K38" t="str">
            <v xml:space="preserve">Волгоградская область </v>
          </cell>
          <cell r="M38" t="str">
            <v>СШОР</v>
          </cell>
          <cell r="Q38">
            <v>0</v>
          </cell>
          <cell r="R38" t="str">
            <v/>
          </cell>
          <cell r="T38" t="str">
            <v>Типаев В.Н., Невежин В.И.</v>
          </cell>
        </row>
        <row r="39">
          <cell r="D39">
            <v>46</v>
          </cell>
          <cell r="F39">
            <v>130</v>
          </cell>
          <cell r="G39" t="str">
            <v>КИМ</v>
          </cell>
          <cell r="H39" t="str">
            <v>Анна</v>
          </cell>
          <cell r="I39" t="str">
            <v>19.02.1997</v>
          </cell>
          <cell r="J39" t="str">
            <v>КМС</v>
          </cell>
          <cell r="K39" t="str">
            <v xml:space="preserve">Санкт-Петербург </v>
          </cell>
          <cell r="M39" t="str">
            <v>СПб ГБУ СШОР "Академия легкой атлетики Санкт-Петербурга"</v>
          </cell>
          <cell r="Q39">
            <v>0</v>
          </cell>
          <cell r="R39" t="str">
            <v/>
          </cell>
          <cell r="S39" t="str">
            <v>лич</v>
          </cell>
          <cell r="T39" t="str">
            <v>Семененок М.Е.</v>
          </cell>
        </row>
        <row r="40">
          <cell r="D40">
            <v>51</v>
          </cell>
          <cell r="F40">
            <v>331</v>
          </cell>
          <cell r="G40" t="str">
            <v>ТУМАЛАЕВА</v>
          </cell>
          <cell r="H40" t="str">
            <v>Айдан</v>
          </cell>
          <cell r="I40" t="str">
            <v>04.07.1998</v>
          </cell>
          <cell r="J40">
            <v>1</v>
          </cell>
          <cell r="K40" t="str">
            <v xml:space="preserve">Республика Дагестан </v>
          </cell>
          <cell r="M40" t="str">
            <v>СШ№2</v>
          </cell>
          <cell r="Q40">
            <v>0</v>
          </cell>
          <cell r="R40" t="str">
            <v/>
          </cell>
          <cell r="T40" t="str">
            <v>Гвиниашвили А.Н., Хасаев А.Г.</v>
          </cell>
        </row>
        <row r="41">
          <cell r="D41">
            <v>52</v>
          </cell>
          <cell r="F41">
            <v>198</v>
          </cell>
          <cell r="G41" t="str">
            <v>ЛЕОНОВА</v>
          </cell>
          <cell r="H41" t="str">
            <v>Алина</v>
          </cell>
          <cell r="I41" t="str">
            <v>02.10.1998</v>
          </cell>
          <cell r="J41" t="str">
            <v>КМС</v>
          </cell>
          <cell r="K41" t="str">
            <v xml:space="preserve">Омская область </v>
          </cell>
          <cell r="M41" t="str">
            <v>БУ ОО "СШОР", Любинский район</v>
          </cell>
          <cell r="Q41">
            <v>0</v>
          </cell>
          <cell r="R41" t="str">
            <v/>
          </cell>
          <cell r="T41" t="str">
            <v>Самойлович С.А.</v>
          </cell>
        </row>
        <row r="42">
          <cell r="D42">
            <v>53</v>
          </cell>
          <cell r="F42">
            <v>122</v>
          </cell>
          <cell r="G42" t="str">
            <v>ЖУКОВА</v>
          </cell>
          <cell r="H42" t="str">
            <v>Марина</v>
          </cell>
          <cell r="I42" t="str">
            <v>03.03.1998</v>
          </cell>
          <cell r="J42" t="str">
            <v>КМС</v>
          </cell>
          <cell r="K42" t="str">
            <v xml:space="preserve">Санкт-Петербург </v>
          </cell>
          <cell r="M42" t="str">
            <v>СПб ГБУ СШОР "Академия легкой атлетики Санкт-Петербурга"</v>
          </cell>
          <cell r="Q42">
            <v>0</v>
          </cell>
          <cell r="R42" t="str">
            <v/>
          </cell>
          <cell r="S42" t="str">
            <v>лич</v>
          </cell>
          <cell r="T42" t="str">
            <v>Клещенко Н.Е.</v>
          </cell>
        </row>
        <row r="43">
          <cell r="D43">
            <v>54</v>
          </cell>
          <cell r="F43">
            <v>66</v>
          </cell>
          <cell r="G43" t="str">
            <v>ВАСИЛЬЕВА</v>
          </cell>
          <cell r="H43" t="str">
            <v>Лиана</v>
          </cell>
          <cell r="I43" t="str">
            <v>07.07.2001</v>
          </cell>
          <cell r="J43" t="str">
            <v>КМС</v>
          </cell>
          <cell r="K43" t="str">
            <v>Нижегородская область Чувашская республика</v>
          </cell>
          <cell r="M43" t="str">
            <v>ЧУОР им. В. Краснова, МБУ ДО КСДЮСШОР № 1, СШОР №1 имени В.Егоровой</v>
          </cell>
          <cell r="Q43">
            <v>0</v>
          </cell>
          <cell r="R43" t="str">
            <v/>
          </cell>
          <cell r="T43" t="str">
            <v>Смирнов С.В., Солоденов Е.В., Солоденова И.В.</v>
          </cell>
        </row>
        <row r="44">
          <cell r="D44">
            <v>55</v>
          </cell>
          <cell r="F44">
            <v>374</v>
          </cell>
          <cell r="G44" t="str">
            <v>ГРАУДЫНЬ</v>
          </cell>
          <cell r="H44" t="str">
            <v>Полина</v>
          </cell>
          <cell r="I44" t="str">
            <v>17.06.1998</v>
          </cell>
          <cell r="J44" t="str">
            <v>КМС</v>
          </cell>
          <cell r="K44" t="str">
            <v xml:space="preserve">Москва </v>
          </cell>
          <cell r="M44" t="str">
            <v>СШОР Юность Москвы по л/а им.бр.Знаменских</v>
          </cell>
          <cell r="Q44">
            <v>0</v>
          </cell>
          <cell r="R44" t="str">
            <v/>
          </cell>
          <cell r="S44" t="str">
            <v>лич</v>
          </cell>
          <cell r="T44" t="str">
            <v>Граудынь В.В., Палеха С.Н.</v>
          </cell>
        </row>
        <row r="45">
          <cell r="D45">
            <v>56</v>
          </cell>
          <cell r="F45">
            <v>319</v>
          </cell>
          <cell r="G45" t="str">
            <v>ВАХРУШЕВА</v>
          </cell>
          <cell r="H45" t="str">
            <v>Екатерина</v>
          </cell>
          <cell r="I45" t="str">
            <v>06.01.1998</v>
          </cell>
          <cell r="J45" t="str">
            <v>КМС</v>
          </cell>
          <cell r="K45" t="str">
            <v xml:space="preserve">Свердловская область </v>
          </cell>
          <cell r="M45" t="str">
            <v>ЦСП, СШОР Каменск-Уральский</v>
          </cell>
          <cell r="Q45">
            <v>0</v>
          </cell>
          <cell r="R45" t="str">
            <v/>
          </cell>
          <cell r="T45" t="str">
            <v>Горланов И.А., Маслаков В.М., Жуликов Н.М.</v>
          </cell>
        </row>
        <row r="46">
          <cell r="D46">
            <v>61</v>
          </cell>
          <cell r="F46">
            <v>218</v>
          </cell>
          <cell r="G46" t="str">
            <v>ИВАНОВА</v>
          </cell>
          <cell r="H46" t="str">
            <v>Екатерина</v>
          </cell>
          <cell r="I46" t="str">
            <v>15.05.1998</v>
          </cell>
          <cell r="J46" t="str">
            <v>МС</v>
          </cell>
          <cell r="K46" t="str">
            <v xml:space="preserve">Иркутская область </v>
          </cell>
          <cell r="M46" t="str">
            <v>СШОР ШВСМ, ГУОР</v>
          </cell>
          <cell r="Q46">
            <v>0</v>
          </cell>
          <cell r="R46" t="str">
            <v/>
          </cell>
          <cell r="T46" t="str">
            <v>Шкурбицкий В.Л., Болсун Е.И.</v>
          </cell>
        </row>
        <row r="47">
          <cell r="D47">
            <v>62</v>
          </cell>
          <cell r="F47">
            <v>53</v>
          </cell>
          <cell r="G47" t="str">
            <v>ПАРХОМЧУК</v>
          </cell>
          <cell r="H47" t="str">
            <v>Виктория</v>
          </cell>
          <cell r="I47" t="str">
            <v>20.08.1998</v>
          </cell>
          <cell r="J47" t="str">
            <v>КМС</v>
          </cell>
          <cell r="K47" t="str">
            <v xml:space="preserve">Тюменская область </v>
          </cell>
          <cell r="M47" t="str">
            <v>ОСШОР, ДЮСАШ "НЕГЕ"</v>
          </cell>
          <cell r="Q47">
            <v>0</v>
          </cell>
          <cell r="R47" t="str">
            <v/>
          </cell>
          <cell r="T47" t="str">
            <v>Игнатьев Н.П.</v>
          </cell>
        </row>
        <row r="48">
          <cell r="D48">
            <v>63</v>
          </cell>
          <cell r="F48">
            <v>219</v>
          </cell>
          <cell r="G48" t="str">
            <v>ЛИСТКОВА</v>
          </cell>
          <cell r="H48" t="str">
            <v>Валентина</v>
          </cell>
          <cell r="I48" t="str">
            <v>13.12.1999</v>
          </cell>
          <cell r="J48" t="str">
            <v>КМС</v>
          </cell>
          <cell r="K48" t="str">
            <v xml:space="preserve">Иркутская область </v>
          </cell>
          <cell r="M48" t="str">
            <v>СШ "Юный динамовец", ГУОР</v>
          </cell>
          <cell r="Q48">
            <v>0</v>
          </cell>
          <cell r="R48" t="str">
            <v/>
          </cell>
          <cell r="T48" t="str">
            <v>Татарченко Ю.Ю.</v>
          </cell>
        </row>
        <row r="49">
          <cell r="D49">
            <v>64</v>
          </cell>
          <cell r="F49">
            <v>38</v>
          </cell>
          <cell r="G49" t="str">
            <v>КИСЕЛЕВА</v>
          </cell>
          <cell r="H49" t="str">
            <v>Татьяна</v>
          </cell>
          <cell r="I49" t="str">
            <v>06.02.1997</v>
          </cell>
          <cell r="J49" t="str">
            <v>КМС</v>
          </cell>
          <cell r="K49" t="str">
            <v xml:space="preserve">Курганская область </v>
          </cell>
          <cell r="M49" t="str">
            <v>ГБУ СШОР №1, ШГПУ, ГАУ ЦСП КО</v>
          </cell>
          <cell r="Q49">
            <v>0</v>
          </cell>
          <cell r="R49" t="str">
            <v/>
          </cell>
          <cell r="T49" t="str">
            <v>Третьяков В.Г., Павлова Н.С.</v>
          </cell>
        </row>
        <row r="50">
          <cell r="D50">
            <v>65</v>
          </cell>
          <cell r="F50">
            <v>499</v>
          </cell>
          <cell r="G50" t="str">
            <v>КУЧЕНЕВА</v>
          </cell>
          <cell r="H50" t="str">
            <v>Юлия</v>
          </cell>
          <cell r="I50" t="str">
            <v>11.09.1999</v>
          </cell>
          <cell r="J50" t="str">
            <v>КМС</v>
          </cell>
          <cell r="K50" t="str">
            <v xml:space="preserve">Волгоградская область </v>
          </cell>
          <cell r="M50" t="str">
            <v>СШОР 10, ВУОР</v>
          </cell>
          <cell r="Q50">
            <v>0</v>
          </cell>
          <cell r="R50" t="str">
            <v/>
          </cell>
          <cell r="T50" t="str">
            <v>Арькова Н.В., Невежин В.И., Горкавченко В.В.</v>
          </cell>
        </row>
        <row r="51">
          <cell r="D51">
            <v>66</v>
          </cell>
          <cell r="F51">
            <v>269</v>
          </cell>
          <cell r="G51" t="str">
            <v>ЕРЕМЕЕВА</v>
          </cell>
          <cell r="H51" t="str">
            <v>Анастасия</v>
          </cell>
          <cell r="I51" t="str">
            <v>01.03.1998</v>
          </cell>
          <cell r="J51" t="str">
            <v>МС</v>
          </cell>
          <cell r="K51" t="str">
            <v xml:space="preserve">Московская область </v>
          </cell>
          <cell r="M51" t="str">
            <v>ГБУ МО "СШОР", ГБУ МО "ЦСП ОВС"</v>
          </cell>
          <cell r="Q51">
            <v>0</v>
          </cell>
          <cell r="R51" t="str">
            <v/>
          </cell>
          <cell r="S51" t="str">
            <v>лич</v>
          </cell>
          <cell r="T51" t="str">
            <v>Чебыкина Т.Г., Матюхин Н.И., Ларюкова Е.М.</v>
          </cell>
        </row>
        <row r="52">
          <cell r="D52">
            <v>71</v>
          </cell>
          <cell r="F52">
            <v>4</v>
          </cell>
          <cell r="G52" t="str">
            <v>ДАДОНОВА</v>
          </cell>
          <cell r="H52" t="str">
            <v>Дарина</v>
          </cell>
          <cell r="I52" t="str">
            <v>05.10.2001</v>
          </cell>
          <cell r="J52">
            <v>3</v>
          </cell>
          <cell r="K52" t="str">
            <v xml:space="preserve">Ленинградская область </v>
          </cell>
          <cell r="M52" t="str">
            <v>СШОР "Фаворит" г.Выборг</v>
          </cell>
          <cell r="Q52">
            <v>0</v>
          </cell>
          <cell r="R52" t="str">
            <v/>
          </cell>
          <cell r="T52" t="str">
            <v>Волков А.В., Волкова Е.В.</v>
          </cell>
        </row>
        <row r="53">
          <cell r="D53">
            <v>72</v>
          </cell>
          <cell r="F53">
            <v>227</v>
          </cell>
          <cell r="G53" t="str">
            <v>НИКИТИНА</v>
          </cell>
          <cell r="H53" t="str">
            <v>Елена</v>
          </cell>
          <cell r="I53" t="str">
            <v>03.05.1998</v>
          </cell>
          <cell r="J53" t="str">
            <v>КМС</v>
          </cell>
          <cell r="K53" t="str">
            <v xml:space="preserve">Омская область </v>
          </cell>
          <cell r="M53" t="str">
            <v>БУ ОО "СШОР"</v>
          </cell>
          <cell r="Q53">
            <v>0</v>
          </cell>
          <cell r="R53" t="str">
            <v/>
          </cell>
          <cell r="T53" t="str">
            <v>Люхман А.Н., Самбур Г.А.</v>
          </cell>
        </row>
        <row r="54">
          <cell r="D54">
            <v>73</v>
          </cell>
          <cell r="F54">
            <v>274</v>
          </cell>
          <cell r="G54" t="str">
            <v>КРАСНОВА</v>
          </cell>
          <cell r="H54" t="str">
            <v>Карина</v>
          </cell>
          <cell r="I54" t="str">
            <v>09.07.2000</v>
          </cell>
          <cell r="J54" t="str">
            <v>КМС</v>
          </cell>
          <cell r="K54" t="str">
            <v>Московская область Тульская область</v>
          </cell>
          <cell r="M54" t="str">
            <v>СДЮСШОР, ГБУ МО "СШОР", ШВМС, ГБУ МО "ЦСП ОВС"</v>
          </cell>
          <cell r="Q54">
            <v>0</v>
          </cell>
          <cell r="R54" t="str">
            <v/>
          </cell>
          <cell r="S54" t="str">
            <v>лич</v>
          </cell>
          <cell r="T54" t="str">
            <v>Кузнецов А.В., Соболева Л.И., Чебыкина Т.Г., Матюхин Н.И.</v>
          </cell>
        </row>
        <row r="55">
          <cell r="D55">
            <v>74</v>
          </cell>
          <cell r="F55">
            <v>103</v>
          </cell>
          <cell r="G55" t="str">
            <v>АЛИСОВА</v>
          </cell>
          <cell r="H55" t="str">
            <v>Елизавета</v>
          </cell>
          <cell r="I55" t="str">
            <v>21.06.2000</v>
          </cell>
          <cell r="J55" t="str">
            <v>КМС</v>
          </cell>
          <cell r="K55" t="str">
            <v>Санкт-Петербург Липецкая область</v>
          </cell>
          <cell r="M55" t="str">
            <v>ГБУ "СШОР" "Академия легкой атлетики Санкт-Петербурга"</v>
          </cell>
          <cell r="Q55">
            <v>0</v>
          </cell>
          <cell r="R55" t="str">
            <v/>
          </cell>
          <cell r="S55" t="str">
            <v>лич/к</v>
          </cell>
          <cell r="T55" t="str">
            <v>Бурмистрова Н.И., Бахвалова Е.А., Шекин Д.А.</v>
          </cell>
        </row>
        <row r="56">
          <cell r="D56">
            <v>75</v>
          </cell>
          <cell r="F56">
            <v>208</v>
          </cell>
          <cell r="G56" t="str">
            <v>ПЕТРИЩЕВА</v>
          </cell>
          <cell r="H56" t="str">
            <v>Юлия</v>
          </cell>
          <cell r="I56" t="str">
            <v>02.03.1997</v>
          </cell>
          <cell r="J56" t="str">
            <v>КМС</v>
          </cell>
          <cell r="K56" t="str">
            <v xml:space="preserve">Курская область </v>
          </cell>
          <cell r="M56" t="str">
            <v>ДЮСШ - 1</v>
          </cell>
          <cell r="Q56">
            <v>0</v>
          </cell>
          <cell r="R56" t="str">
            <v/>
          </cell>
          <cell r="S56" t="str">
            <v>лич</v>
          </cell>
          <cell r="T56" t="str">
            <v>Шумаков Е.Г.</v>
          </cell>
        </row>
        <row r="57">
          <cell r="D57">
            <v>76</v>
          </cell>
          <cell r="F57">
            <v>51</v>
          </cell>
          <cell r="G57" t="str">
            <v>ТАРАСОВА</v>
          </cell>
          <cell r="H57" t="str">
            <v>Алина</v>
          </cell>
          <cell r="I57" t="str">
            <v>11.05.1999</v>
          </cell>
          <cell r="J57" t="str">
            <v>КМС</v>
          </cell>
          <cell r="K57" t="str">
            <v xml:space="preserve">Красноярский край </v>
          </cell>
          <cell r="M57" t="str">
            <v>Академия летних видов спорта, МБУ ДО ДЮСШ</v>
          </cell>
          <cell r="Q57">
            <v>0</v>
          </cell>
          <cell r="R57" t="str">
            <v/>
          </cell>
          <cell r="T57" t="str">
            <v>Леоненко С.Г., Леоненко Л.С.</v>
          </cell>
        </row>
        <row r="58">
          <cell r="D58">
            <v>81</v>
          </cell>
          <cell r="F58">
            <v>59</v>
          </cell>
          <cell r="G58" t="str">
            <v>КАЛИНИНА</v>
          </cell>
          <cell r="H58" t="str">
            <v>Ольга</v>
          </cell>
          <cell r="I58" t="str">
            <v>01.11.1999</v>
          </cell>
          <cell r="J58">
            <v>1</v>
          </cell>
          <cell r="K58" t="str">
            <v xml:space="preserve">Нижегородская область </v>
          </cell>
          <cell r="M58" t="str">
            <v>ДЮСШ "Нижегородец", УОР</v>
          </cell>
          <cell r="Q58">
            <v>0</v>
          </cell>
          <cell r="R58" t="str">
            <v/>
          </cell>
          <cell r="T58" t="str">
            <v>Кондратьева Е.С., Борисенко Е.М.</v>
          </cell>
        </row>
        <row r="59">
          <cell r="D59">
            <v>82</v>
          </cell>
          <cell r="F59">
            <v>337</v>
          </cell>
          <cell r="G59" t="str">
            <v>ГРИЩЕНКО</v>
          </cell>
          <cell r="H59" t="str">
            <v>Алина</v>
          </cell>
          <cell r="I59" t="str">
            <v>02.11.1997</v>
          </cell>
          <cell r="J59" t="str">
            <v>КМС</v>
          </cell>
          <cell r="K59" t="str">
            <v xml:space="preserve">Ростовская область </v>
          </cell>
          <cell r="M59" t="str">
            <v>СШОР №8 г.Ростов-на-Дону</v>
          </cell>
          <cell r="Q59">
            <v>0</v>
          </cell>
          <cell r="R59" t="str">
            <v/>
          </cell>
          <cell r="T59" t="str">
            <v>Мешковский А.Н.</v>
          </cell>
        </row>
        <row r="60">
          <cell r="D60">
            <v>83</v>
          </cell>
          <cell r="F60">
            <v>294</v>
          </cell>
          <cell r="G60" t="str">
            <v>ТРЯЛИНА</v>
          </cell>
          <cell r="H60" t="str">
            <v>Дарья</v>
          </cell>
          <cell r="I60" t="str">
            <v>24.07.1999</v>
          </cell>
          <cell r="J60" t="str">
            <v>КМС</v>
          </cell>
          <cell r="K60" t="str">
            <v xml:space="preserve">Пензенская область </v>
          </cell>
          <cell r="M60" t="str">
            <v>КСШОР, УОР</v>
          </cell>
          <cell r="Q60">
            <v>0</v>
          </cell>
          <cell r="R60" t="str">
            <v/>
          </cell>
          <cell r="T60" t="str">
            <v>Родионова А.И.</v>
          </cell>
        </row>
        <row r="61">
          <cell r="D61">
            <v>85</v>
          </cell>
          <cell r="F61">
            <v>133</v>
          </cell>
          <cell r="G61" t="str">
            <v>КОПРОВА</v>
          </cell>
          <cell r="H61" t="str">
            <v>Екатерина</v>
          </cell>
          <cell r="I61" t="str">
            <v>07.02.1999</v>
          </cell>
          <cell r="J61" t="str">
            <v>КМС</v>
          </cell>
          <cell r="K61" t="str">
            <v xml:space="preserve">Санкт-Петербург </v>
          </cell>
          <cell r="M61" t="str">
            <v>ЦОП "ШВСМ л/атл." (СПб)</v>
          </cell>
          <cell r="Q61">
            <v>0</v>
          </cell>
          <cell r="R61" t="str">
            <v/>
          </cell>
          <cell r="S61" t="str">
            <v>лич</v>
          </cell>
          <cell r="T61" t="str">
            <v>Куликова Е.Ю., Калина Т.В.</v>
          </cell>
        </row>
        <row r="62">
          <cell r="D62">
            <v>84</v>
          </cell>
          <cell r="F62">
            <v>117</v>
          </cell>
          <cell r="G62" t="str">
            <v>ГОЛИКОВА</v>
          </cell>
          <cell r="H62" t="str">
            <v>Екатерина</v>
          </cell>
          <cell r="I62" t="str">
            <v>17.09.2000</v>
          </cell>
          <cell r="J62">
            <v>1</v>
          </cell>
          <cell r="K62" t="str">
            <v>Санкт-Петербург Архангельская область</v>
          </cell>
          <cell r="M62" t="str">
            <v>СПб ГБУ СШОР "Академия легкой атлетики Санкт-Петербурга"</v>
          </cell>
          <cell r="Q62">
            <v>0</v>
          </cell>
          <cell r="R62" t="str">
            <v/>
          </cell>
          <cell r="S62" t="str">
            <v>лич</v>
          </cell>
          <cell r="T62" t="str">
            <v>Брюхова О.Б., Клещенко Н.Е.</v>
          </cell>
        </row>
        <row r="63">
          <cell r="D63">
            <v>86</v>
          </cell>
          <cell r="F63">
            <v>207</v>
          </cell>
          <cell r="G63" t="str">
            <v>МАНЦУРОВА</v>
          </cell>
          <cell r="H63" t="str">
            <v>Кристина</v>
          </cell>
          <cell r="I63" t="str">
            <v>26.08.1999</v>
          </cell>
          <cell r="J63">
            <v>1</v>
          </cell>
          <cell r="K63" t="str">
            <v xml:space="preserve">Курская область </v>
          </cell>
          <cell r="M63" t="str">
            <v>СШОР Урожай</v>
          </cell>
          <cell r="Q63">
            <v>0</v>
          </cell>
          <cell r="R63" t="str">
            <v/>
          </cell>
          <cell r="S63" t="str">
            <v>лич</v>
          </cell>
          <cell r="T63" t="str">
            <v>Яковлева Е.Н.</v>
          </cell>
        </row>
        <row r="64">
          <cell r="D64">
            <v>91</v>
          </cell>
          <cell r="F64">
            <v>135</v>
          </cell>
          <cell r="G64" t="str">
            <v xml:space="preserve">КОСАРЕВА </v>
          </cell>
          <cell r="H64" t="str">
            <v>Наталья</v>
          </cell>
          <cell r="I64" t="str">
            <v>26.10.2000</v>
          </cell>
          <cell r="J64">
            <v>1</v>
          </cell>
          <cell r="K64" t="str">
            <v xml:space="preserve">Санкт-Петербург </v>
          </cell>
          <cell r="M64" t="str">
            <v>СПб ГБУ СШОР "Академия легкой атлетики Санкт-Петербурга"</v>
          </cell>
          <cell r="Q64">
            <v>0</v>
          </cell>
          <cell r="R64" t="str">
            <v/>
          </cell>
          <cell r="S64" t="str">
            <v>лич</v>
          </cell>
          <cell r="T64" t="str">
            <v>Клещенко Н.Е.</v>
          </cell>
        </row>
        <row r="65">
          <cell r="D65">
            <v>92</v>
          </cell>
          <cell r="F65">
            <v>268</v>
          </cell>
          <cell r="G65" t="str">
            <v>АГАПОВА</v>
          </cell>
          <cell r="H65" t="str">
            <v>Алёна</v>
          </cell>
          <cell r="I65" t="str">
            <v>21.02.1998</v>
          </cell>
          <cell r="J65" t="str">
            <v>КМС</v>
          </cell>
          <cell r="K65" t="str">
            <v xml:space="preserve">Московская область </v>
          </cell>
          <cell r="M65" t="str">
            <v>ГБУ МО "СШОР"</v>
          </cell>
          <cell r="Q65">
            <v>0</v>
          </cell>
          <cell r="R65" t="str">
            <v/>
          </cell>
          <cell r="S65" t="str">
            <v>лич</v>
          </cell>
          <cell r="T65" t="str">
            <v>Бесшапошников О.Ю., Иванов Е.В., Иванова Г.Ф.</v>
          </cell>
        </row>
        <row r="66">
          <cell r="D66">
            <v>93</v>
          </cell>
          <cell r="F66">
            <v>306</v>
          </cell>
          <cell r="G66" t="str">
            <v>ДЖАБКО</v>
          </cell>
          <cell r="H66" t="str">
            <v>Софья</v>
          </cell>
          <cell r="I66" t="str">
            <v>24.02.1997</v>
          </cell>
          <cell r="J66" t="str">
            <v>КМС</v>
          </cell>
          <cell r="K66" t="str">
            <v xml:space="preserve">Смоленская область </v>
          </cell>
          <cell r="M66" t="str">
            <v>СШОР им. Ф.Т.Михеенко</v>
          </cell>
          <cell r="Q66">
            <v>0</v>
          </cell>
          <cell r="R66" t="str">
            <v/>
          </cell>
          <cell r="T66" t="str">
            <v>Федоров Л.Л., Федорова Т.С.</v>
          </cell>
        </row>
        <row r="67">
          <cell r="D67">
            <v>94</v>
          </cell>
          <cell r="F67">
            <v>118</v>
          </cell>
          <cell r="G67" t="str">
            <v>ГРОМОВА</v>
          </cell>
          <cell r="H67" t="str">
            <v>Валерия</v>
          </cell>
          <cell r="I67" t="str">
            <v>08.04.2000</v>
          </cell>
          <cell r="J67" t="str">
            <v>КМС</v>
          </cell>
          <cell r="K67" t="str">
            <v xml:space="preserve">Санкт-Петербург-2 </v>
          </cell>
          <cell r="M67" t="str">
            <v>СПб ГБУ СШОР "Академия легкой атлетики Санкт-Петербурга"</v>
          </cell>
          <cell r="Q67">
            <v>0</v>
          </cell>
          <cell r="R67" t="str">
            <v/>
          </cell>
          <cell r="T67" t="str">
            <v>Шекин Д.А., Бахвалова Е.А.</v>
          </cell>
        </row>
        <row r="68">
          <cell r="D68">
            <v>95</v>
          </cell>
          <cell r="F68">
            <v>254</v>
          </cell>
          <cell r="G68" t="str">
            <v>БОЛДЫРЕВА</v>
          </cell>
          <cell r="H68" t="str">
            <v>Ирина</v>
          </cell>
          <cell r="I68" t="str">
            <v>09.05.2001</v>
          </cell>
          <cell r="J68" t="str">
            <v>КМС</v>
          </cell>
          <cell r="K68" t="str">
            <v xml:space="preserve">Московская область </v>
          </cell>
          <cell r="M68" t="str">
            <v>ГУОР, ГБУ МО "СШОР", ГБУ МО "ЦСП ОВС"</v>
          </cell>
          <cell r="Q68">
            <v>0</v>
          </cell>
          <cell r="R68" t="str">
            <v/>
          </cell>
          <cell r="T68" t="str">
            <v>Горлов В.А., Лапина С.М.</v>
          </cell>
        </row>
        <row r="69">
          <cell r="D69">
            <v>96</v>
          </cell>
          <cell r="F69">
            <v>61</v>
          </cell>
          <cell r="G69" t="str">
            <v>КАРПОВА</v>
          </cell>
          <cell r="H69" t="str">
            <v>Софья</v>
          </cell>
          <cell r="I69" t="str">
            <v>02.07.2001</v>
          </cell>
          <cell r="J69" t="str">
            <v>КМС</v>
          </cell>
          <cell r="K69" t="str">
            <v xml:space="preserve">Нижегородская область </v>
          </cell>
          <cell r="M69" t="str">
            <v>ЦСП, МБУ КСШОР № 1</v>
          </cell>
          <cell r="Q69">
            <v>0</v>
          </cell>
          <cell r="R69" t="str">
            <v/>
          </cell>
          <cell r="T69" t="str">
            <v>Струева Ю.К., Герасимов А.В.</v>
          </cell>
        </row>
        <row r="70">
          <cell r="D70">
            <v>101</v>
          </cell>
          <cell r="F70">
            <v>476</v>
          </cell>
          <cell r="G70" t="str">
            <v>УСОЛЬЦЕВА</v>
          </cell>
          <cell r="H70" t="str">
            <v>Екатерина</v>
          </cell>
          <cell r="I70" t="str">
            <v>23.06.1999</v>
          </cell>
          <cell r="J70" t="str">
            <v>КМС</v>
          </cell>
          <cell r="K70" t="str">
            <v xml:space="preserve">Челябинская область </v>
          </cell>
          <cell r="M70" t="str">
            <v>СШОР Мосеева</v>
          </cell>
          <cell r="Q70">
            <v>0</v>
          </cell>
          <cell r="R70" t="str">
            <v/>
          </cell>
          <cell r="S70" t="str">
            <v>лич</v>
          </cell>
          <cell r="T70" t="str">
            <v>Трегубова В.В.</v>
          </cell>
        </row>
        <row r="71">
          <cell r="D71">
            <v>102</v>
          </cell>
          <cell r="F71">
            <v>487</v>
          </cell>
          <cell r="G71" t="str">
            <v>ШЕРСТОБИТОВА</v>
          </cell>
          <cell r="H71" t="str">
            <v>Алефтина</v>
          </cell>
          <cell r="I71" t="str">
            <v>18.02.1999</v>
          </cell>
          <cell r="J71" t="str">
            <v>КМС</v>
          </cell>
          <cell r="K71" t="str">
            <v xml:space="preserve">Волгоградская область </v>
          </cell>
          <cell r="M71" t="str">
            <v>ДИНАМО, СШОР</v>
          </cell>
          <cell r="Q71">
            <v>0</v>
          </cell>
          <cell r="R71" t="str">
            <v/>
          </cell>
          <cell r="S71" t="str">
            <v>лич</v>
          </cell>
          <cell r="T71" t="str">
            <v>Абалдов А.А.</v>
          </cell>
        </row>
        <row r="72">
          <cell r="D72">
            <v>103</v>
          </cell>
          <cell r="F72">
            <v>433</v>
          </cell>
          <cell r="G72" t="str">
            <v>ЦЫГАНОВА</v>
          </cell>
          <cell r="H72" t="str">
            <v>Виктория</v>
          </cell>
          <cell r="I72" t="str">
            <v>01.07.1997</v>
          </cell>
          <cell r="J72" t="str">
            <v>КМС</v>
          </cell>
          <cell r="K72" t="str">
            <v xml:space="preserve">Москва </v>
          </cell>
          <cell r="M72" t="str">
            <v>СШОР ЦСКА</v>
          </cell>
          <cell r="Q72">
            <v>0</v>
          </cell>
          <cell r="R72" t="str">
            <v/>
          </cell>
          <cell r="S72" t="str">
            <v>лич</v>
          </cell>
          <cell r="T72" t="str">
            <v>Филатова Е.А., Филатова М.И.</v>
          </cell>
        </row>
        <row r="73">
          <cell r="D73">
            <v>104</v>
          </cell>
          <cell r="F73">
            <v>125</v>
          </cell>
          <cell r="G73" t="str">
            <v>ЗЕЛЕНЦОВА</v>
          </cell>
          <cell r="H73" t="str">
            <v>Николь</v>
          </cell>
          <cell r="I73">
            <v>37646</v>
          </cell>
          <cell r="J73" t="str">
            <v>КМС</v>
          </cell>
          <cell r="K73" t="str">
            <v xml:space="preserve">Санкт-Петербург </v>
          </cell>
          <cell r="M73" t="str">
            <v>СШОР Невского р-на № 1 ( Санкт-Петербург)</v>
          </cell>
          <cell r="Q73">
            <v>0</v>
          </cell>
          <cell r="R73" t="str">
            <v/>
          </cell>
          <cell r="S73" t="str">
            <v>лич</v>
          </cell>
          <cell r="T73" t="str">
            <v>Буровцева Н.В., Куликова Е.Ю.</v>
          </cell>
        </row>
        <row r="74">
          <cell r="D74">
            <v>105</v>
          </cell>
          <cell r="F74">
            <v>55</v>
          </cell>
          <cell r="G74" t="str">
            <v>МИГЛАН</v>
          </cell>
          <cell r="H74" t="str">
            <v>Мария</v>
          </cell>
          <cell r="I74" t="str">
            <v>20.02.1997</v>
          </cell>
          <cell r="J74" t="str">
            <v>КМС</v>
          </cell>
          <cell r="K74" t="str">
            <v xml:space="preserve">Тюменская область </v>
          </cell>
          <cell r="M74" t="str">
            <v>ОСШОР, СК ТюмГУ</v>
          </cell>
          <cell r="Q74">
            <v>0</v>
          </cell>
          <cell r="R74" t="str">
            <v/>
          </cell>
          <cell r="T74" t="str">
            <v>Сергеев О.В.</v>
          </cell>
        </row>
        <row r="75">
          <cell r="D75">
            <v>106</v>
          </cell>
          <cell r="F75">
            <v>322</v>
          </cell>
          <cell r="G75" t="str">
            <v>ШЕВНИНА</v>
          </cell>
          <cell r="H75" t="str">
            <v>София</v>
          </cell>
          <cell r="I75" t="str">
            <v>31.05.2001</v>
          </cell>
          <cell r="J75" t="str">
            <v>КМС</v>
          </cell>
          <cell r="K75" t="str">
            <v xml:space="preserve">Свердловская область </v>
          </cell>
          <cell r="M75" t="str">
            <v>УОР, ЛУЧ, ЦСП</v>
          </cell>
          <cell r="Q75">
            <v>0</v>
          </cell>
          <cell r="R75" t="str">
            <v/>
          </cell>
          <cell r="T75" t="str">
            <v>Марьин Ю.С.</v>
          </cell>
        </row>
        <row r="76">
          <cell r="R76" t="str">
            <v/>
          </cell>
        </row>
        <row r="77">
          <cell r="R77" t="str">
            <v/>
          </cell>
        </row>
        <row r="78">
          <cell r="R78" t="str">
            <v/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Ю"/>
      <sheetName val="60мЮп-ф"/>
      <sheetName val="60мЮфин"/>
      <sheetName val="60Ю(2)"/>
      <sheetName val="400Ю"/>
      <sheetName val="400мЮфин"/>
      <sheetName val="400Ю(2)"/>
      <sheetName val="800Ю"/>
      <sheetName val="800мЮфин"/>
      <sheetName val="800Ю(2)"/>
      <sheetName val="1500Ю"/>
      <sheetName val="1500Ю(2)"/>
      <sheetName val="3000Ю"/>
      <sheetName val="3000Ю(2)"/>
      <sheetName val="ЭстЮ"/>
      <sheetName val="ЭстЮ(2)"/>
      <sheetName val="60сбЮ"/>
      <sheetName val="60сбЮп-ф"/>
      <sheetName val="60сбЮфин"/>
      <sheetName val="60сбЮ(2)"/>
      <sheetName val="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2">
          <cell r="A12" t="str">
            <v>Санкт-Петербург, Легкоатлетический манеж</v>
          </cell>
        </row>
        <row r="15">
          <cell r="F15" t="str">
            <v>Алексеев В.Г.  /СПб, ССВк/</v>
          </cell>
        </row>
        <row r="17">
          <cell r="F17" t="str">
            <v>Мичурина О.А. /СПб, ССВк/</v>
          </cell>
        </row>
        <row r="18">
          <cell r="F18" t="str">
            <v>Пономарева С.Е.  /СПб, ССВк/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0Д"/>
      <sheetName val="400мДфин"/>
    </sheetNames>
    <sheetDataSet>
      <sheetData sheetId="0">
        <row r="18">
          <cell r="H18" t="str">
            <v xml:space="preserve">20 февраля 2019 г.      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Д"/>
      <sheetName val="60мДп-ф"/>
      <sheetName val="60мДфин"/>
      <sheetName val="60Д(2)"/>
      <sheetName val="200Д"/>
      <sheetName val="200мДфин"/>
      <sheetName val="200Д (2)"/>
      <sheetName val="400Д"/>
      <sheetName val="400мДфин"/>
      <sheetName val="400Д(2)"/>
      <sheetName val="800Д"/>
      <sheetName val="800мДфин"/>
      <sheetName val="800Д(2)"/>
      <sheetName val="1500Д"/>
      <sheetName val="1500Д(2)"/>
      <sheetName val="3000Д"/>
      <sheetName val="3000Д(2)"/>
      <sheetName val="ЭстД"/>
      <sheetName val="ЭстД(2)"/>
      <sheetName val="60сбД"/>
      <sheetName val="60сбДп-ф"/>
      <sheetName val="60сбДфин"/>
      <sheetName val="60сбД(2)"/>
      <sheetName val="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5">
          <cell r="F15" t="str">
            <v>Алексеев В.Г.  /СПб, ССВк/</v>
          </cell>
        </row>
        <row r="16">
          <cell r="F16" t="str">
            <v>Куликов В.Я. /СПб, ССВк/</v>
          </cell>
        </row>
        <row r="17">
          <cell r="F17" t="str">
            <v>Мичурина О.А. /СПб, ССВк/</v>
          </cell>
        </row>
        <row r="18">
          <cell r="F18" t="str">
            <v>Пономарева С.Е.  /СПб, Iк/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00Д"/>
      <sheetName val="800мДфин"/>
    </sheetNames>
    <sheetDataSet>
      <sheetData sheetId="0">
        <row r="18">
          <cell r="E18" t="str">
            <v xml:space="preserve">20 февраля 2019 г.      </v>
          </cell>
        </row>
      </sheetData>
      <sheetData sheetId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Д"/>
      <sheetName val="60мДп-ф"/>
      <sheetName val="60мДфин"/>
      <sheetName val="60Д(2)"/>
      <sheetName val="200Д"/>
      <sheetName val="200мДфин"/>
      <sheetName val="200Д (2)"/>
      <sheetName val="400Д"/>
      <sheetName val="400мДфин"/>
      <sheetName val="400Д(2)"/>
      <sheetName val="800Д"/>
      <sheetName val="800мДфин"/>
      <sheetName val="800Д(2)"/>
      <sheetName val="1500Д"/>
      <sheetName val="1500Д(2)"/>
      <sheetName val="3000Д"/>
      <sheetName val="3000Д(2)"/>
      <sheetName val="ЭстД"/>
      <sheetName val="ЭстД(2)"/>
      <sheetName val="60сбД"/>
      <sheetName val="60сбДп-ф"/>
      <sheetName val="60сбДфин"/>
      <sheetName val="60сбД(2)"/>
      <sheetName val="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5">
          <cell r="F15" t="str">
            <v>Алексеев В.Г.  /СПб, ССВк/</v>
          </cell>
        </row>
        <row r="16">
          <cell r="F16" t="str">
            <v>Куликов В.Я. /СПб, ССВк/</v>
          </cell>
        </row>
        <row r="17">
          <cell r="F17" t="str">
            <v>Мичурина О.А. /СПб, ССВк/</v>
          </cell>
        </row>
        <row r="18">
          <cell r="F18" t="str">
            <v>Пономарева С.Е.  /СПб, Iк/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ысЮос"/>
      <sheetName val="ВысЮ"/>
      <sheetName val="Лист1"/>
      <sheetName val="Лист2"/>
      <sheetName val="Лист3"/>
      <sheetName val="Лист4"/>
      <sheetName val="Лист5"/>
      <sheetName val="Лист6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5"/>
      <sheetName val="Лист14"/>
      <sheetName val="Лист16"/>
      <sheetName val="ВысЮ(2)"/>
      <sheetName val="ШесЮ"/>
      <sheetName val="ШесЮ(2)"/>
      <sheetName val="ДлЮ"/>
      <sheetName val="ТрЮ(с к)"/>
      <sheetName val="Дл_Юн"/>
      <sheetName val="ТрЮ"/>
      <sheetName val="ТрЮ (2)"/>
      <sheetName val="ЯдЮ"/>
      <sheetName val="ЯдЮ(2)"/>
      <sheetName val="ВысД"/>
      <sheetName val="ВысД(2)"/>
      <sheetName val="ШесД"/>
      <sheetName val="ШесД(2)"/>
      <sheetName val="ШесД(3)"/>
      <sheetName val="ШесД (2)"/>
      <sheetName val="ДлД"/>
      <sheetName val="ДлД1"/>
      <sheetName val="ТрД"/>
      <sheetName val="ТрД(2)"/>
      <sheetName val="ЯдД"/>
      <sheetName val="ЯдД(2)"/>
      <sheetName val="ВысД (квал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9">
          <cell r="C19">
            <v>405</v>
          </cell>
          <cell r="D19" t="str">
            <v>ФЕДОТОВ</v>
          </cell>
          <cell r="E19" t="str">
            <v>Максим</v>
          </cell>
          <cell r="F19" t="str">
            <v>08.05.1999</v>
          </cell>
          <cell r="G19" t="str">
            <v>КМС</v>
          </cell>
          <cell r="H19" t="str">
            <v xml:space="preserve">Республика Татарстан </v>
          </cell>
        </row>
        <row r="20">
          <cell r="C20">
            <v>458</v>
          </cell>
          <cell r="D20" t="str">
            <v>КУРНОСОВ</v>
          </cell>
          <cell r="E20" t="str">
            <v>Александр</v>
          </cell>
          <cell r="F20" t="str">
            <v>21.08.1997</v>
          </cell>
          <cell r="G20" t="str">
            <v>КМС</v>
          </cell>
          <cell r="H20" t="str">
            <v xml:space="preserve">Челябинская область </v>
          </cell>
        </row>
        <row r="21">
          <cell r="C21">
            <v>351</v>
          </cell>
          <cell r="D21" t="str">
            <v>АКИНЬШИН</v>
          </cell>
          <cell r="E21" t="str">
            <v>Денис</v>
          </cell>
          <cell r="F21" t="str">
            <v>06.05.1998</v>
          </cell>
          <cell r="G21" t="str">
            <v>КМС</v>
          </cell>
          <cell r="H21" t="str">
            <v xml:space="preserve">Москва-1 </v>
          </cell>
        </row>
        <row r="22">
          <cell r="C22">
            <v>3</v>
          </cell>
          <cell r="D22" t="str">
            <v>КОБЕЛЕВ</v>
          </cell>
          <cell r="E22" t="str">
            <v>Павел</v>
          </cell>
          <cell r="F22" t="str">
            <v>21.12.2001</v>
          </cell>
          <cell r="G22" t="str">
            <v>КМС</v>
          </cell>
          <cell r="H22" t="str">
            <v>Ленинградская область СПб</v>
          </cell>
        </row>
        <row r="23">
          <cell r="C23">
            <v>365</v>
          </cell>
          <cell r="D23" t="str">
            <v>ХАМИДОВ</v>
          </cell>
          <cell r="E23" t="str">
            <v>Артур</v>
          </cell>
          <cell r="F23" t="str">
            <v>16.01.1998</v>
          </cell>
          <cell r="G23" t="str">
            <v>КМС</v>
          </cell>
          <cell r="H23" t="str">
            <v xml:space="preserve">Москва-2 </v>
          </cell>
        </row>
        <row r="24">
          <cell r="C24">
            <v>115</v>
          </cell>
          <cell r="D24" t="str">
            <v>ГАЛКИН</v>
          </cell>
          <cell r="E24" t="str">
            <v>Владислав</v>
          </cell>
          <cell r="F24" t="str">
            <v>07.10.2000</v>
          </cell>
          <cell r="G24" t="str">
            <v>КМС</v>
          </cell>
          <cell r="H24" t="str">
            <v xml:space="preserve">Санкт-Петербург-1 </v>
          </cell>
        </row>
        <row r="25">
          <cell r="D25" t="str">
            <v>ЩЕРБАКОВ</v>
          </cell>
          <cell r="E25" t="str">
            <v>Владимир</v>
          </cell>
          <cell r="F25" t="str">
            <v>08.01.1997</v>
          </cell>
          <cell r="G25" t="str">
            <v>МС</v>
          </cell>
          <cell r="H25" t="str">
            <v>Ленинградская область СПб</v>
          </cell>
        </row>
        <row r="26">
          <cell r="C26">
            <v>364</v>
          </cell>
          <cell r="D26" t="str">
            <v>МИЦКИЙ</v>
          </cell>
          <cell r="E26" t="str">
            <v>Дмитрий</v>
          </cell>
          <cell r="F26" t="str">
            <v>25.04.1998</v>
          </cell>
          <cell r="G26" t="str">
            <v>КМС</v>
          </cell>
          <cell r="H26" t="str">
            <v xml:space="preserve">Москва-2 </v>
          </cell>
        </row>
        <row r="27">
          <cell r="C27">
            <v>187</v>
          </cell>
          <cell r="D27" t="str">
            <v>ЯРОМИЧ</v>
          </cell>
          <cell r="E27" t="str">
            <v>Кирилл</v>
          </cell>
          <cell r="F27" t="str">
            <v>11.04.2000</v>
          </cell>
          <cell r="G27" t="str">
            <v>КМС</v>
          </cell>
          <cell r="H27" t="str">
            <v xml:space="preserve">Санкт-Петербург 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19">
          <cell r="C19">
            <v>46</v>
          </cell>
          <cell r="D19" t="str">
            <v>ЛАПШОВА</v>
          </cell>
          <cell r="E19" t="str">
            <v>Алина</v>
          </cell>
          <cell r="F19" t="str">
            <v>06.09.1998</v>
          </cell>
          <cell r="G19" t="str">
            <v>КМС</v>
          </cell>
          <cell r="H19" t="str">
            <v xml:space="preserve">Красноярский край </v>
          </cell>
        </row>
        <row r="20">
          <cell r="C20">
            <v>110</v>
          </cell>
          <cell r="D20" t="str">
            <v>БУЧКИНА</v>
          </cell>
          <cell r="E20" t="str">
            <v>Анна</v>
          </cell>
          <cell r="F20" t="str">
            <v>10.11.1999</v>
          </cell>
          <cell r="G20" t="str">
            <v>КМС</v>
          </cell>
          <cell r="H20" t="str">
            <v xml:space="preserve">Санкт-Петербург </v>
          </cell>
        </row>
        <row r="21">
          <cell r="C21">
            <v>341</v>
          </cell>
          <cell r="D21" t="str">
            <v>ЖУРБА</v>
          </cell>
          <cell r="E21" t="str">
            <v>Надежда</v>
          </cell>
          <cell r="F21" t="str">
            <v>06.09.1999</v>
          </cell>
          <cell r="G21" t="str">
            <v>КМС</v>
          </cell>
          <cell r="H21" t="str">
            <v xml:space="preserve">Ростовская область </v>
          </cell>
        </row>
        <row r="22">
          <cell r="C22">
            <v>239</v>
          </cell>
          <cell r="D22" t="str">
            <v>АКСЕНОВА</v>
          </cell>
          <cell r="E22" t="str">
            <v>Наталья</v>
          </cell>
          <cell r="F22" t="str">
            <v>06.06.1997</v>
          </cell>
          <cell r="G22" t="str">
            <v>МС</v>
          </cell>
          <cell r="H22" t="str">
            <v xml:space="preserve">Алтайский край </v>
          </cell>
        </row>
        <row r="23">
          <cell r="C23">
            <v>77</v>
          </cell>
          <cell r="D23" t="str">
            <v>АНДРЮХИНА</v>
          </cell>
          <cell r="E23" t="str">
            <v>Надежда</v>
          </cell>
          <cell r="F23">
            <v>37075</v>
          </cell>
          <cell r="G23" t="str">
            <v>КМС</v>
          </cell>
          <cell r="H23" t="str">
            <v xml:space="preserve">Краснодарский край </v>
          </cell>
        </row>
        <row r="24">
          <cell r="C24">
            <v>266</v>
          </cell>
          <cell r="D24" t="str">
            <v>ХАЛИКОВА</v>
          </cell>
          <cell r="E24" t="str">
            <v>Аделина</v>
          </cell>
          <cell r="F24" t="str">
            <v>18.12.2002</v>
          </cell>
          <cell r="G24" t="str">
            <v>МС</v>
          </cell>
          <cell r="H24" t="str">
            <v>Московская область Самарская</v>
          </cell>
        </row>
        <row r="25">
          <cell r="C25">
            <v>357</v>
          </cell>
          <cell r="D25" t="str">
            <v>СПИРИДОНОВА</v>
          </cell>
          <cell r="E25" t="str">
            <v>Наталья</v>
          </cell>
          <cell r="F25" t="str">
            <v>31.07.2002</v>
          </cell>
          <cell r="G25" t="str">
            <v>МС</v>
          </cell>
          <cell r="H25" t="str">
            <v>Москва-1 Псковская область</v>
          </cell>
        </row>
        <row r="26">
          <cell r="C26">
            <v>161</v>
          </cell>
          <cell r="D26" t="str">
            <v>ПРЕСНЯКОВА</v>
          </cell>
          <cell r="E26" t="str">
            <v>Алиса</v>
          </cell>
          <cell r="F26" t="str">
            <v>07.03.1998</v>
          </cell>
          <cell r="G26" t="str">
            <v>МС</v>
          </cell>
          <cell r="H26" t="str">
            <v xml:space="preserve">Санкт-Петербург-1 </v>
          </cell>
        </row>
        <row r="27">
          <cell r="C27">
            <v>427</v>
          </cell>
          <cell r="D27" t="str">
            <v>СТАРУХИНА</v>
          </cell>
          <cell r="E27" t="str">
            <v>Полина</v>
          </cell>
          <cell r="F27" t="str">
            <v>20.01.1997</v>
          </cell>
          <cell r="G27">
            <v>1</v>
          </cell>
          <cell r="H27" t="str">
            <v xml:space="preserve">Москва </v>
          </cell>
        </row>
        <row r="28">
          <cell r="C28">
            <v>334</v>
          </cell>
          <cell r="D28" t="str">
            <v>ЯКОВЛЕВА</v>
          </cell>
          <cell r="E28" t="str">
            <v>Ксения</v>
          </cell>
          <cell r="F28" t="str">
            <v>17.08.2000</v>
          </cell>
          <cell r="G28" t="str">
            <v>КМС</v>
          </cell>
          <cell r="H28" t="str">
            <v xml:space="preserve">Республика Карелия </v>
          </cell>
        </row>
        <row r="29">
          <cell r="C29">
            <v>356</v>
          </cell>
          <cell r="D29" t="str">
            <v>СЛЕПОВА</v>
          </cell>
          <cell r="E29" t="str">
            <v>Дарья</v>
          </cell>
          <cell r="F29" t="str">
            <v>10.04.2000</v>
          </cell>
          <cell r="G29" t="str">
            <v>КМС</v>
          </cell>
          <cell r="H29" t="str">
            <v xml:space="preserve">Москва-1 </v>
          </cell>
        </row>
        <row r="30">
          <cell r="C30">
            <v>180</v>
          </cell>
          <cell r="D30" t="str">
            <v>ФИРОНОВА</v>
          </cell>
          <cell r="E30" t="str">
            <v>Аделина</v>
          </cell>
          <cell r="F30" t="str">
            <v>04.07.2000</v>
          </cell>
          <cell r="G30" t="str">
            <v>КМС</v>
          </cell>
          <cell r="H30" t="str">
            <v xml:space="preserve">Санкт-Петербург </v>
          </cell>
        </row>
        <row r="31">
          <cell r="C31">
            <v>491</v>
          </cell>
          <cell r="D31" t="str">
            <v>ВОРОНИНА</v>
          </cell>
          <cell r="E31" t="str">
            <v>Софья</v>
          </cell>
          <cell r="F31" t="str">
            <v>22.10.1997</v>
          </cell>
          <cell r="G31" t="str">
            <v>МС</v>
          </cell>
          <cell r="H31" t="str">
            <v xml:space="preserve">Волгоградская область </v>
          </cell>
        </row>
        <row r="32">
          <cell r="C32">
            <v>210</v>
          </cell>
          <cell r="D32" t="str">
            <v>КОЛЕСНИКОВА</v>
          </cell>
          <cell r="E32" t="str">
            <v>Елизавета</v>
          </cell>
          <cell r="F32" t="str">
            <v>06.09.2002</v>
          </cell>
          <cell r="G32" t="str">
            <v>КМС</v>
          </cell>
          <cell r="H32" t="str">
            <v>Ленинградская Санкт-Петербург-2</v>
          </cell>
        </row>
        <row r="33">
          <cell r="C33">
            <v>262</v>
          </cell>
          <cell r="D33" t="str">
            <v>КУЛИЧЕНКО</v>
          </cell>
          <cell r="E33" t="str">
            <v>Елена</v>
          </cell>
          <cell r="F33" t="str">
            <v>28.07.2002</v>
          </cell>
          <cell r="G33" t="str">
            <v>МС</v>
          </cell>
          <cell r="H33" t="str">
            <v xml:space="preserve">Московская область </v>
          </cell>
        </row>
        <row r="34">
          <cell r="C34">
            <v>211</v>
          </cell>
          <cell r="D34" t="str">
            <v>ЕРМАЧЕНКОВА</v>
          </cell>
          <cell r="E34" t="str">
            <v>Татьяна</v>
          </cell>
          <cell r="F34" t="str">
            <v>09.09.1998</v>
          </cell>
          <cell r="G34" t="str">
            <v>МС</v>
          </cell>
          <cell r="H34" t="str">
            <v>Ленинградская Санкт-Петербург-1</v>
          </cell>
        </row>
        <row r="35">
          <cell r="C35">
            <v>473</v>
          </cell>
          <cell r="D35" t="str">
            <v>ОКРУГИНА</v>
          </cell>
          <cell r="E35" t="str">
            <v>Кристина</v>
          </cell>
          <cell r="F35">
            <v>36278</v>
          </cell>
          <cell r="G35" t="str">
            <v>КМС</v>
          </cell>
          <cell r="H35" t="str">
            <v xml:space="preserve">Челябинская область </v>
          </cell>
        </row>
        <row r="36">
          <cell r="C36">
            <v>136</v>
          </cell>
          <cell r="D36" t="str">
            <v>КОЧАНОВА</v>
          </cell>
          <cell r="E36" t="str">
            <v>Мария</v>
          </cell>
          <cell r="F36" t="str">
            <v>30.05.2002</v>
          </cell>
          <cell r="G36" t="str">
            <v>МС</v>
          </cell>
          <cell r="H36" t="str">
            <v xml:space="preserve">Санкт-Петербург-1 </v>
          </cell>
        </row>
        <row r="37">
          <cell r="C37">
            <v>505</v>
          </cell>
          <cell r="D37" t="str">
            <v>ХОМУТОВА</v>
          </cell>
          <cell r="E37" t="str">
            <v>Анна</v>
          </cell>
          <cell r="F37" t="str">
            <v>24.09.1999</v>
          </cell>
          <cell r="G37" t="str">
            <v>КМС</v>
          </cell>
          <cell r="H37" t="str">
            <v xml:space="preserve">Волгоградская область 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0Ю"/>
      <sheetName val="60мЮп-ф"/>
      <sheetName val="60мЮфин"/>
      <sheetName val="60Ю(2)"/>
      <sheetName val="200Ю"/>
      <sheetName val="200Ю (2)"/>
      <sheetName val="200мЮфин"/>
      <sheetName val="400Ю"/>
      <sheetName val="400мЮфин"/>
      <sheetName val="400Ю(2)"/>
      <sheetName val="800Ю"/>
      <sheetName val="800мЮфин"/>
      <sheetName val="800Ю(2)"/>
      <sheetName val="1500Ю"/>
      <sheetName val="1500Ю(2)"/>
      <sheetName val="3000Ю"/>
      <sheetName val="3000Ю(2)"/>
      <sheetName val="ЭстЮ"/>
      <sheetName val="ЭстЮ(2)"/>
      <sheetName val="60сбЮ"/>
      <sheetName val="60сбЮп-ф"/>
      <sheetName val="60сбЮфин"/>
      <sheetName val="60сбЮ(2)"/>
      <sheetName val="З"/>
    </sheetNames>
    <sheetDataSet>
      <sheetData sheetId="0"/>
      <sheetData sheetId="1"/>
      <sheetData sheetId="2"/>
      <sheetData sheetId="3"/>
      <sheetData sheetId="4">
        <row r="1">
          <cell r="I1" t="str">
            <v>МИНИСТЕРСТВО СПОРТА РОССИЙСКОЙ ФЕДЕРАЦИИ</v>
          </cell>
        </row>
        <row r="2">
          <cell r="I2" t="str">
            <v>ВСЕРОССИЙСКАЯ ФЕДЕРАЦИЯ ЛЕГКОЙ АТЛЕТИКИ</v>
          </cell>
        </row>
        <row r="3">
          <cell r="I3" t="str">
            <v>КОМИТЕТ ПО ФИЗИЧЕСКОЙ КУЛЬТУРЕ И СПОРТУ САНКТ-ПЕТЕРБУРГА</v>
          </cell>
        </row>
        <row r="4">
          <cell r="I4" t="str">
            <v>СПОРТИВНАЯ ФЕДЕРАЦИЯ ЛЕГКОЙ АТЛЕТИКИ САНКТ-ПЕТЕРБУРГА</v>
          </cell>
        </row>
        <row r="6">
          <cell r="I6" t="str">
            <v>Всероссийские соревнования</v>
          </cell>
        </row>
        <row r="7">
          <cell r="I7" t="str">
            <v xml:space="preserve"> (среди юниоров и юниорок до 23 лет) в помещении</v>
          </cell>
        </row>
        <row r="8">
          <cell r="A8">
            <v>20.100000000000001</v>
          </cell>
          <cell r="C8" t="str">
            <v>ВД Мира 23</v>
          </cell>
        </row>
        <row r="9">
          <cell r="A9">
            <v>20.36</v>
          </cell>
          <cell r="C9" t="str">
            <v>ВД Европы 23</v>
          </cell>
          <cell r="I9" t="str">
            <v>ИТОГОВЫЙ ПРОТОКОЛ</v>
          </cell>
        </row>
        <row r="10">
          <cell r="A10">
            <v>20.82</v>
          </cell>
          <cell r="C10" t="str">
            <v>Рекорд России 23</v>
          </cell>
        </row>
        <row r="11">
          <cell r="I11" t="str">
            <v>ЮНИОРЫ</v>
          </cell>
        </row>
        <row r="13">
          <cell r="A13" t="str">
            <v>Санкт-Петербург, Легкоатлетический манеж</v>
          </cell>
          <cell r="Q13" t="str">
            <v>20 - 21 февраля 2019 г.</v>
          </cell>
        </row>
        <row r="15">
          <cell r="A15" t="str">
            <v>Место</v>
          </cell>
          <cell r="B15" t="str">
            <v>ф</v>
          </cell>
          <cell r="C15" t="str">
            <v>Номер</v>
          </cell>
          <cell r="D15" t="str">
            <v xml:space="preserve">Фамилия  </v>
          </cell>
          <cell r="E15" t="str">
            <v>Имя</v>
          </cell>
          <cell r="F15" t="str">
            <v>Дата рожд</v>
          </cell>
          <cell r="G15" t="str">
            <v>Разр.</v>
          </cell>
          <cell r="H15" t="str">
            <v>Территория</v>
          </cell>
          <cell r="J15" t="str">
            <v>Команда</v>
          </cell>
          <cell r="K15" t="str">
            <v>Результаты</v>
          </cell>
          <cell r="O15" t="str">
            <v>Разряд</v>
          </cell>
          <cell r="P15" t="str">
            <v>Очки</v>
          </cell>
          <cell r="Q15" t="str">
            <v>Тренер</v>
          </cell>
        </row>
        <row r="17">
          <cell r="E17" t="str">
            <v xml:space="preserve">20 февраля 2019 г.      </v>
          </cell>
          <cell r="F17" t="str">
            <v xml:space="preserve">Забеги   17:20 - 1       </v>
          </cell>
          <cell r="Q17" t="str">
            <v xml:space="preserve"> Бег 200 м</v>
          </cell>
        </row>
        <row r="18">
          <cell r="E18" t="str">
            <v xml:space="preserve">21 февраля 2019 г.      </v>
          </cell>
          <cell r="F18" t="str">
            <v>Финал 11:50 -</v>
          </cell>
          <cell r="K18" t="str">
            <v>забеги</v>
          </cell>
          <cell r="L18" t="str">
            <v>Q</v>
          </cell>
          <cell r="M18" t="str">
            <v>финал</v>
          </cell>
        </row>
        <row r="20">
          <cell r="A20">
            <v>12</v>
          </cell>
          <cell r="C20">
            <v>209</v>
          </cell>
          <cell r="D20" t="str">
            <v>БОЕВ</v>
          </cell>
          <cell r="E20" t="str">
            <v>Денис</v>
          </cell>
          <cell r="F20" t="str">
            <v>13.10.2001</v>
          </cell>
          <cell r="G20" t="str">
            <v>1</v>
          </cell>
          <cell r="H20" t="str">
            <v xml:space="preserve">Курская область </v>
          </cell>
          <cell r="J20" t="str">
            <v>СШОР Урожай</v>
          </cell>
          <cell r="N20">
            <v>0</v>
          </cell>
          <cell r="O20" t="str">
            <v/>
          </cell>
          <cell r="Q20" t="str">
            <v>Яковлева Е.Н.</v>
          </cell>
        </row>
        <row r="21">
          <cell r="A21">
            <v>13</v>
          </cell>
          <cell r="C21">
            <v>467</v>
          </cell>
          <cell r="D21" t="str">
            <v>БИКТИМИРОВ</v>
          </cell>
          <cell r="E21" t="str">
            <v>Егор</v>
          </cell>
          <cell r="F21" t="str">
            <v>24.06.1999</v>
          </cell>
          <cell r="G21" t="str">
            <v>КМС</v>
          </cell>
          <cell r="H21" t="str">
            <v xml:space="preserve">Челябинская область </v>
          </cell>
          <cell r="J21" t="str">
            <v>СШОР Миасс</v>
          </cell>
          <cell r="N21">
            <v>0</v>
          </cell>
          <cell r="O21" t="str">
            <v/>
          </cell>
          <cell r="P21" t="str">
            <v>лич</v>
          </cell>
          <cell r="Q21" t="str">
            <v>Ромжаев А.И., Кочарина Е.В., Шестаев В.А.</v>
          </cell>
        </row>
        <row r="22">
          <cell r="A22">
            <v>14</v>
          </cell>
          <cell r="C22">
            <v>12</v>
          </cell>
          <cell r="D22" t="str">
            <v>АБАИМОВ</v>
          </cell>
          <cell r="E22" t="str">
            <v>Александр</v>
          </cell>
          <cell r="F22" t="str">
            <v>21.05.1998</v>
          </cell>
          <cell r="G22" t="str">
            <v>КМС</v>
          </cell>
          <cell r="H22" t="str">
            <v>Самарская область</v>
          </cell>
          <cell r="J22" t="str">
            <v>СШОР № 2 г. Самара</v>
          </cell>
          <cell r="N22">
            <v>0</v>
          </cell>
          <cell r="O22" t="str">
            <v/>
          </cell>
          <cell r="Q22" t="str">
            <v>Иванова И.Ю.</v>
          </cell>
        </row>
        <row r="23">
          <cell r="A23">
            <v>15</v>
          </cell>
          <cell r="C23">
            <v>56</v>
          </cell>
          <cell r="D23" t="str">
            <v>ПРОТАСОВ</v>
          </cell>
          <cell r="E23" t="str">
            <v>Александр</v>
          </cell>
          <cell r="F23" t="str">
            <v>30.08.1997</v>
          </cell>
          <cell r="G23" t="str">
            <v>КМС</v>
          </cell>
          <cell r="H23" t="str">
            <v xml:space="preserve">Тюменская область </v>
          </cell>
          <cell r="J23" t="str">
            <v>ОСШОР, СК ТюмГУ</v>
          </cell>
          <cell r="N23">
            <v>0</v>
          </cell>
          <cell r="O23" t="str">
            <v/>
          </cell>
          <cell r="Q23" t="str">
            <v>Аксенов Е.Н.</v>
          </cell>
        </row>
        <row r="24">
          <cell r="A24">
            <v>16</v>
          </cell>
          <cell r="C24">
            <v>486</v>
          </cell>
          <cell r="D24" t="str">
            <v>ШЕИН</v>
          </cell>
          <cell r="E24" t="str">
            <v>Вячеслав</v>
          </cell>
          <cell r="F24" t="str">
            <v>20.03.2002</v>
          </cell>
          <cell r="G24" t="str">
            <v>1</v>
          </cell>
          <cell r="H24" t="str">
            <v xml:space="preserve">Волгоградская область </v>
          </cell>
          <cell r="J24" t="str">
            <v>СШОР ПО Л/А, ВУОР</v>
          </cell>
          <cell r="N24">
            <v>0</v>
          </cell>
          <cell r="O24" t="str">
            <v/>
          </cell>
          <cell r="P24" t="str">
            <v>лич</v>
          </cell>
          <cell r="Q24" t="str">
            <v>Бариева Н.Н.</v>
          </cell>
        </row>
        <row r="25">
          <cell r="A25">
            <v>71</v>
          </cell>
          <cell r="C25">
            <v>316</v>
          </cell>
          <cell r="D25" t="str">
            <v>ЛАПТЕВ</v>
          </cell>
          <cell r="E25" t="str">
            <v>Алексей</v>
          </cell>
          <cell r="F25" t="str">
            <v>13.05.1998</v>
          </cell>
          <cell r="G25" t="str">
            <v>КМС</v>
          </cell>
          <cell r="H25" t="str">
            <v xml:space="preserve">Свердловская область </v>
          </cell>
          <cell r="J25" t="str">
            <v>СК ЛУЧ, ЦСП</v>
          </cell>
          <cell r="N25">
            <v>0</v>
          </cell>
          <cell r="O25" t="str">
            <v/>
          </cell>
          <cell r="Q25" t="str">
            <v>Ясников В.И.</v>
          </cell>
        </row>
        <row r="26">
          <cell r="A26">
            <v>21</v>
          </cell>
          <cell r="C26">
            <v>328</v>
          </cell>
          <cell r="D26" t="str">
            <v>УЛАЕВ</v>
          </cell>
          <cell r="E26" t="str">
            <v>Магомед</v>
          </cell>
          <cell r="F26" t="str">
            <v>26.02.1999</v>
          </cell>
          <cell r="G26" t="str">
            <v>КМС</v>
          </cell>
          <cell r="H26" t="str">
            <v xml:space="preserve">Республика Дагестан </v>
          </cell>
          <cell r="J26" t="str">
            <v>РДЮСШ по л/а Министерства по ФК и С РД</v>
          </cell>
          <cell r="N26">
            <v>0</v>
          </cell>
          <cell r="O26" t="str">
            <v/>
          </cell>
          <cell r="Q26" t="str">
            <v>Хасаев А.Г., Гвиниашвили А.Н.</v>
          </cell>
        </row>
        <row r="27">
          <cell r="A27">
            <v>22</v>
          </cell>
          <cell r="C27">
            <v>290</v>
          </cell>
          <cell r="D27" t="str">
            <v>БАСТЫЛОВ</v>
          </cell>
          <cell r="E27" t="str">
            <v>Кирилл</v>
          </cell>
          <cell r="F27" t="str">
            <v>10.10.1998</v>
          </cell>
          <cell r="G27" t="str">
            <v>КМС</v>
          </cell>
          <cell r="H27" t="str">
            <v xml:space="preserve">Пензенская область </v>
          </cell>
          <cell r="J27" t="str">
            <v>КСШОР</v>
          </cell>
          <cell r="N27">
            <v>0</v>
          </cell>
          <cell r="O27" t="str">
            <v/>
          </cell>
          <cell r="Q27" t="str">
            <v>Краснов Р.Б.</v>
          </cell>
        </row>
        <row r="28">
          <cell r="A28">
            <v>23</v>
          </cell>
          <cell r="C28">
            <v>470</v>
          </cell>
          <cell r="D28" t="str">
            <v>ЗУБКОВ</v>
          </cell>
          <cell r="E28" t="str">
            <v>Илья</v>
          </cell>
          <cell r="F28" t="str">
            <v>26.01.1998</v>
          </cell>
          <cell r="G28" t="str">
            <v>КМС</v>
          </cell>
          <cell r="H28" t="str">
            <v xml:space="preserve">Челябинская область </v>
          </cell>
          <cell r="J28" t="str">
            <v>СШОР Мосеева</v>
          </cell>
          <cell r="N28">
            <v>0</v>
          </cell>
          <cell r="O28" t="str">
            <v/>
          </cell>
          <cell r="P28" t="str">
            <v>лич</v>
          </cell>
          <cell r="Q28" t="str">
            <v>Трегубова В.В.</v>
          </cell>
        </row>
        <row r="29">
          <cell r="A29">
            <v>24</v>
          </cell>
          <cell r="C29">
            <v>131</v>
          </cell>
          <cell r="D29" t="str">
            <v>КЛИМОВ</v>
          </cell>
          <cell r="E29" t="str">
            <v>Иван</v>
          </cell>
          <cell r="F29" t="str">
            <v>07.07.1997</v>
          </cell>
          <cell r="G29" t="str">
            <v>КМС</v>
          </cell>
          <cell r="H29" t="str">
            <v xml:space="preserve">Санкт-Петербург </v>
          </cell>
          <cell r="J29" t="str">
            <v>СПб ГБУ СШОР "Академия легкой атлетики Санкт-Петербурга"</v>
          </cell>
          <cell r="N29">
            <v>0</v>
          </cell>
          <cell r="O29" t="str">
            <v/>
          </cell>
          <cell r="P29" t="str">
            <v>лич</v>
          </cell>
          <cell r="Q29" t="str">
            <v>Седых Л.А., Жубряков Г.Н.</v>
          </cell>
        </row>
        <row r="30">
          <cell r="A30">
            <v>25</v>
          </cell>
          <cell r="C30">
            <v>332</v>
          </cell>
          <cell r="D30" t="str">
            <v>ЛУКИН</v>
          </cell>
          <cell r="E30" t="str">
            <v>Андрей</v>
          </cell>
          <cell r="F30" t="str">
            <v>28.02.1998</v>
          </cell>
          <cell r="G30" t="str">
            <v>МС</v>
          </cell>
          <cell r="H30" t="str">
            <v xml:space="preserve">Республика Карелия </v>
          </cell>
          <cell r="J30" t="str">
            <v>МУ "СШОР№3"</v>
          </cell>
          <cell r="N30">
            <v>0</v>
          </cell>
          <cell r="O30" t="str">
            <v/>
          </cell>
          <cell r="Q30" t="str">
            <v>Сигарева А.Ю., Смирнов А.Б.</v>
          </cell>
        </row>
        <row r="31">
          <cell r="A31">
            <v>26</v>
          </cell>
          <cell r="C31">
            <v>455</v>
          </cell>
          <cell r="D31" t="str">
            <v>ИВАНЧЕНКО</v>
          </cell>
          <cell r="E31" t="str">
            <v>Антон</v>
          </cell>
          <cell r="F31" t="str">
            <v>17.04.1997</v>
          </cell>
          <cell r="G31" t="str">
            <v>КМС</v>
          </cell>
          <cell r="H31" t="str">
            <v xml:space="preserve">Челябинская область </v>
          </cell>
          <cell r="J31" t="str">
            <v>СШОР Мосеева</v>
          </cell>
          <cell r="N31">
            <v>0</v>
          </cell>
          <cell r="O31" t="str">
            <v/>
          </cell>
          <cell r="Q31" t="str">
            <v>Медведев Ю.А., Ширяев В.А.</v>
          </cell>
        </row>
        <row r="32">
          <cell r="A32">
            <v>31</v>
          </cell>
          <cell r="C32">
            <v>329</v>
          </cell>
          <cell r="D32" t="str">
            <v>КУРБАНОВ</v>
          </cell>
          <cell r="E32" t="str">
            <v>Курбан</v>
          </cell>
          <cell r="F32" t="str">
            <v>24.06.1998</v>
          </cell>
          <cell r="G32" t="str">
            <v>КМС</v>
          </cell>
          <cell r="H32" t="str">
            <v xml:space="preserve">Республика Дагестан </v>
          </cell>
          <cell r="J32" t="str">
            <v>ДЮСШ ИВ и Л/А</v>
          </cell>
          <cell r="N32">
            <v>0</v>
          </cell>
          <cell r="O32" t="str">
            <v/>
          </cell>
          <cell r="Q32" t="str">
            <v>Степанов С.А.</v>
          </cell>
        </row>
        <row r="33">
          <cell r="A33">
            <v>32</v>
          </cell>
          <cell r="C33">
            <v>149</v>
          </cell>
          <cell r="D33" t="str">
            <v>МАНАФОВ</v>
          </cell>
          <cell r="E33" t="str">
            <v>Курбан</v>
          </cell>
          <cell r="F33" t="str">
            <v>09.06.1997</v>
          </cell>
          <cell r="G33" t="str">
            <v>1</v>
          </cell>
          <cell r="H33" t="str">
            <v xml:space="preserve">Санкт-Петербург </v>
          </cell>
          <cell r="J33" t="str">
            <v>СПб ГБУ СШОР "Академия легкой атлетики Санкт-Петербурга"</v>
          </cell>
          <cell r="N33">
            <v>0</v>
          </cell>
          <cell r="O33" t="str">
            <v/>
          </cell>
          <cell r="P33" t="str">
            <v>лич</v>
          </cell>
          <cell r="Q33" t="str">
            <v>Клещенко Н.Е.</v>
          </cell>
        </row>
        <row r="34">
          <cell r="A34">
            <v>33</v>
          </cell>
          <cell r="C34">
            <v>292</v>
          </cell>
          <cell r="D34" t="str">
            <v>ПАРШИН</v>
          </cell>
          <cell r="E34" t="str">
            <v>Владислав</v>
          </cell>
          <cell r="F34" t="str">
            <v>26.09.1998</v>
          </cell>
          <cell r="G34" t="str">
            <v>КМС</v>
          </cell>
          <cell r="H34" t="str">
            <v xml:space="preserve">Пензенская область </v>
          </cell>
          <cell r="J34" t="str">
            <v>СШ №6</v>
          </cell>
          <cell r="N34">
            <v>0</v>
          </cell>
          <cell r="O34" t="str">
            <v/>
          </cell>
          <cell r="Q34" t="str">
            <v>Зинуков А.В.</v>
          </cell>
        </row>
        <row r="35">
          <cell r="A35">
            <v>34</v>
          </cell>
          <cell r="C35">
            <v>86</v>
          </cell>
          <cell r="D35" t="str">
            <v>МАСЮТЕНКО</v>
          </cell>
          <cell r="E35" t="str">
            <v>Александр</v>
          </cell>
          <cell r="F35" t="str">
            <v>27.04.1998</v>
          </cell>
          <cell r="G35" t="str">
            <v>КМС</v>
          </cell>
          <cell r="H35" t="str">
            <v xml:space="preserve">Краснодарский край </v>
          </cell>
          <cell r="J35" t="str">
            <v>"ГБУ КК "ЦОП по Л/А", ГБУ КК "РЦСП по л/а"</v>
          </cell>
          <cell r="N35">
            <v>0</v>
          </cell>
          <cell r="O35" t="str">
            <v/>
          </cell>
          <cell r="P35" t="str">
            <v>лич</v>
          </cell>
          <cell r="Q35" t="str">
            <v>Романов А.В.</v>
          </cell>
        </row>
        <row r="36">
          <cell r="A36">
            <v>35</v>
          </cell>
          <cell r="C36">
            <v>94</v>
          </cell>
          <cell r="D36" t="str">
            <v>РОСЛЯКОВ</v>
          </cell>
          <cell r="E36" t="str">
            <v>Данил</v>
          </cell>
          <cell r="F36" t="str">
            <v>04.11.1997</v>
          </cell>
          <cell r="G36" t="str">
            <v>МС</v>
          </cell>
          <cell r="H36" t="str">
            <v xml:space="preserve">Вологодская область </v>
          </cell>
          <cell r="J36" t="str">
            <v>АУ ФКиС ВО "Витязь"</v>
          </cell>
          <cell r="N36">
            <v>0</v>
          </cell>
          <cell r="O36" t="str">
            <v/>
          </cell>
          <cell r="Q36" t="str">
            <v>Синицкий А.Д.</v>
          </cell>
        </row>
        <row r="37">
          <cell r="A37">
            <v>36</v>
          </cell>
          <cell r="C37">
            <v>141</v>
          </cell>
          <cell r="D37" t="str">
            <v>КУХАРЕНКО</v>
          </cell>
          <cell r="E37" t="str">
            <v>Андрей</v>
          </cell>
          <cell r="F37" t="str">
            <v>24.02.1997</v>
          </cell>
          <cell r="G37" t="str">
            <v>МС</v>
          </cell>
          <cell r="H37" t="str">
            <v xml:space="preserve">Санкт-Петербург-1 </v>
          </cell>
          <cell r="J37" t="str">
            <v>ЦОП "ШВСМ л/атл." (СПб)</v>
          </cell>
          <cell r="N37">
            <v>0</v>
          </cell>
          <cell r="O37" t="str">
            <v/>
          </cell>
          <cell r="Q37" t="str">
            <v>Назаров В.И., Яновская Т.В., Петров С.Г.</v>
          </cell>
        </row>
        <row r="38">
          <cell r="A38">
            <v>41</v>
          </cell>
          <cell r="C38">
            <v>444</v>
          </cell>
          <cell r="D38" t="str">
            <v>ПИГАСОВ</v>
          </cell>
          <cell r="E38" t="str">
            <v>Артём</v>
          </cell>
          <cell r="F38" t="str">
            <v>18.02.1998</v>
          </cell>
          <cell r="G38" t="str">
            <v>1</v>
          </cell>
          <cell r="H38" t="str">
            <v xml:space="preserve">Ульяновская область </v>
          </cell>
          <cell r="J38" t="str">
            <v>УЛГПУ</v>
          </cell>
          <cell r="N38">
            <v>0</v>
          </cell>
          <cell r="O38" t="str">
            <v/>
          </cell>
          <cell r="Q38" t="str">
            <v>Лаврентьев В.А., Анисимова Е.А.</v>
          </cell>
        </row>
        <row r="39">
          <cell r="A39">
            <v>42</v>
          </cell>
          <cell r="C39">
            <v>58</v>
          </cell>
          <cell r="D39" t="str">
            <v>АНУФРИЕВ</v>
          </cell>
          <cell r="E39" t="str">
            <v>Степан</v>
          </cell>
          <cell r="F39" t="str">
            <v>23.08.1998</v>
          </cell>
          <cell r="G39" t="str">
            <v>КМС</v>
          </cell>
          <cell r="H39" t="str">
            <v xml:space="preserve">Тюменская область </v>
          </cell>
          <cell r="J39" t="str">
            <v>СК ТюмГУ</v>
          </cell>
          <cell r="N39">
            <v>0</v>
          </cell>
          <cell r="O39" t="str">
            <v/>
          </cell>
          <cell r="P39" t="str">
            <v>лич</v>
          </cell>
          <cell r="Q39" t="str">
            <v>Милютин С.С.</v>
          </cell>
        </row>
        <row r="40">
          <cell r="A40">
            <v>43</v>
          </cell>
          <cell r="C40">
            <v>442</v>
          </cell>
          <cell r="D40" t="str">
            <v>ГРИГОРЧЕНКО</v>
          </cell>
          <cell r="E40" t="str">
            <v>Дмитрий</v>
          </cell>
          <cell r="F40" t="str">
            <v>08.02.1998</v>
          </cell>
          <cell r="G40" t="str">
            <v>КМС</v>
          </cell>
          <cell r="H40" t="str">
            <v xml:space="preserve">Ульяновская область </v>
          </cell>
          <cell r="J40" t="str">
            <v>ССШОР по лёгкой атлетике</v>
          </cell>
          <cell r="N40">
            <v>0</v>
          </cell>
          <cell r="O40" t="str">
            <v/>
          </cell>
          <cell r="Q40" t="str">
            <v>Ковалев А.Л., Краснобаев А.А.</v>
          </cell>
        </row>
        <row r="41">
          <cell r="A41">
            <v>44</v>
          </cell>
          <cell r="C41">
            <v>49</v>
          </cell>
          <cell r="D41" t="str">
            <v>КОРЧАГИН</v>
          </cell>
          <cell r="E41" t="str">
            <v>Дмитрий</v>
          </cell>
          <cell r="F41" t="str">
            <v>11.05.1997</v>
          </cell>
          <cell r="G41" t="str">
            <v>КМС</v>
          </cell>
          <cell r="H41" t="str">
            <v xml:space="preserve">Красноярский край </v>
          </cell>
          <cell r="J41" t="str">
            <v>Академия летних видов спорта, СШОР"Спутник"</v>
          </cell>
          <cell r="N41">
            <v>0</v>
          </cell>
          <cell r="O41" t="str">
            <v/>
          </cell>
          <cell r="Q41" t="str">
            <v>Непомнящих О.А.</v>
          </cell>
        </row>
        <row r="42">
          <cell r="A42">
            <v>45</v>
          </cell>
          <cell r="C42">
            <v>345</v>
          </cell>
          <cell r="D42" t="str">
            <v>АФАНАСЬЕВ</v>
          </cell>
          <cell r="E42" t="str">
            <v>Артем</v>
          </cell>
          <cell r="F42" t="str">
            <v>29.01.1998</v>
          </cell>
          <cell r="G42" t="str">
            <v>МС</v>
          </cell>
          <cell r="H42" t="str">
            <v>Нижегородская обл. Чувашская респ.</v>
          </cell>
          <cell r="J42" t="str">
            <v>КСДЮСШОР №1, СШОР№1 им. В. Егоровой, ЧУОР им. В. Краснова, ЦСП</v>
          </cell>
          <cell r="N42">
            <v>0</v>
          </cell>
          <cell r="O42" t="str">
            <v/>
          </cell>
          <cell r="Q42" t="str">
            <v>Смирнов С.В., Телегин М.З.</v>
          </cell>
        </row>
        <row r="43">
          <cell r="A43">
            <v>46</v>
          </cell>
          <cell r="C43">
            <v>170</v>
          </cell>
          <cell r="D43" t="str">
            <v>СКОСАРЬ</v>
          </cell>
          <cell r="E43" t="str">
            <v>Михаил</v>
          </cell>
          <cell r="F43" t="str">
            <v>31.03.1999</v>
          </cell>
          <cell r="G43" t="str">
            <v>КМС</v>
          </cell>
          <cell r="H43" t="str">
            <v xml:space="preserve">Санкт-Петербург </v>
          </cell>
          <cell r="J43" t="str">
            <v>СШОР Центрального р-на</v>
          </cell>
          <cell r="N43">
            <v>0</v>
          </cell>
          <cell r="O43" t="str">
            <v/>
          </cell>
          <cell r="P43" t="str">
            <v>лич</v>
          </cell>
          <cell r="Q43" t="str">
            <v>Фролова О.А.</v>
          </cell>
        </row>
        <row r="44">
          <cell r="A44">
            <v>51</v>
          </cell>
          <cell r="C44">
            <v>148</v>
          </cell>
          <cell r="D44" t="str">
            <v>МАКУРОВ</v>
          </cell>
          <cell r="E44" t="str">
            <v>Глеб</v>
          </cell>
          <cell r="F44" t="str">
            <v>15.05.1997</v>
          </cell>
          <cell r="G44" t="str">
            <v>КМС</v>
          </cell>
          <cell r="H44" t="str">
            <v xml:space="preserve">Санкт-Петербург </v>
          </cell>
          <cell r="J44" t="str">
            <v>СПб ГБУ СШОР "Академия легкой атлетики Санкт-Петербурга"</v>
          </cell>
          <cell r="N44">
            <v>0</v>
          </cell>
          <cell r="O44" t="str">
            <v/>
          </cell>
          <cell r="P44" t="str">
            <v>лич</v>
          </cell>
          <cell r="Q44" t="str">
            <v>Клещенко Н.Е.</v>
          </cell>
        </row>
        <row r="45">
          <cell r="A45">
            <v>52</v>
          </cell>
          <cell r="C45">
            <v>500</v>
          </cell>
          <cell r="D45" t="str">
            <v>ЛОБКОВ</v>
          </cell>
          <cell r="E45" t="str">
            <v>Максим</v>
          </cell>
          <cell r="F45" t="str">
            <v>20.05.1997</v>
          </cell>
          <cell r="G45" t="str">
            <v>МС</v>
          </cell>
          <cell r="H45" t="str">
            <v xml:space="preserve">Волгоградская область </v>
          </cell>
          <cell r="J45" t="str">
            <v>ЦСКА, СШОР</v>
          </cell>
          <cell r="N45">
            <v>0</v>
          </cell>
          <cell r="O45" t="str">
            <v/>
          </cell>
          <cell r="Q45" t="str">
            <v>Кайдалин В.С.</v>
          </cell>
        </row>
        <row r="46">
          <cell r="A46">
            <v>53</v>
          </cell>
          <cell r="C46">
            <v>47</v>
          </cell>
          <cell r="D46" t="str">
            <v>ЛОМОВ</v>
          </cell>
          <cell r="E46" t="str">
            <v>Евгений</v>
          </cell>
          <cell r="F46" t="str">
            <v>12.10.1999</v>
          </cell>
          <cell r="G46" t="str">
            <v>КМС</v>
          </cell>
          <cell r="H46" t="str">
            <v xml:space="preserve">Красноярский край </v>
          </cell>
          <cell r="J46" t="str">
            <v>СШОР"Спутник", г Красноярск</v>
          </cell>
          <cell r="N46">
            <v>0</v>
          </cell>
          <cell r="O46" t="str">
            <v/>
          </cell>
          <cell r="Q46" t="str">
            <v>Чалый Ю.В., Носенко А.А.</v>
          </cell>
        </row>
        <row r="47">
          <cell r="A47">
            <v>54</v>
          </cell>
          <cell r="C47">
            <v>190</v>
          </cell>
          <cell r="D47" t="str">
            <v>ВОДИЧЕВ</v>
          </cell>
          <cell r="E47" t="str">
            <v>Александр</v>
          </cell>
          <cell r="F47" t="str">
            <v>14.11.1999</v>
          </cell>
          <cell r="G47" t="str">
            <v>КМС</v>
          </cell>
          <cell r="H47" t="str">
            <v>Калининградская обл. Санкт-Петербург</v>
          </cell>
          <cell r="J47" t="str">
            <v>СШ Гусев, СПб ГБУ СШОР "Академия легкой атлетики Санкт-Петербурга", СШОР "Академия л/с Спб"</v>
          </cell>
          <cell r="N47">
            <v>0</v>
          </cell>
          <cell r="O47" t="str">
            <v/>
          </cell>
          <cell r="Q47" t="str">
            <v>Глушак П.Б., Глушак Н.М.</v>
          </cell>
        </row>
        <row r="48">
          <cell r="A48">
            <v>55</v>
          </cell>
          <cell r="C48">
            <v>43</v>
          </cell>
          <cell r="D48" t="str">
            <v>НИКОЛАЕВ</v>
          </cell>
          <cell r="E48" t="str">
            <v>Александр</v>
          </cell>
          <cell r="F48" t="str">
            <v>06.05.1999</v>
          </cell>
          <cell r="G48" t="str">
            <v>1</v>
          </cell>
          <cell r="H48" t="str">
            <v xml:space="preserve">Хабаровский край </v>
          </cell>
          <cell r="J48" t="str">
            <v>СШ "Максимум"</v>
          </cell>
          <cell r="N48">
            <v>0</v>
          </cell>
          <cell r="O48" t="str">
            <v/>
          </cell>
          <cell r="Q48" t="str">
            <v>Ерченко Е.П.</v>
          </cell>
        </row>
        <row r="49">
          <cell r="A49">
            <v>56</v>
          </cell>
          <cell r="C49">
            <v>373</v>
          </cell>
          <cell r="D49" t="str">
            <v>БОНДАРЕВ</v>
          </cell>
          <cell r="E49" t="str">
            <v>Николай</v>
          </cell>
          <cell r="F49" t="str">
            <v>28.03.1998</v>
          </cell>
          <cell r="G49" t="str">
            <v>КМС</v>
          </cell>
          <cell r="H49" t="str">
            <v xml:space="preserve">Москва </v>
          </cell>
          <cell r="J49" t="str">
            <v>СШОР Юность Москвы по л/а им.бр.Знаменских</v>
          </cell>
          <cell r="N49">
            <v>0</v>
          </cell>
          <cell r="O49" t="str">
            <v/>
          </cell>
          <cell r="P49" t="str">
            <v>лич</v>
          </cell>
          <cell r="Q49" t="str">
            <v>Иванов В.М.</v>
          </cell>
        </row>
        <row r="50">
          <cell r="A50">
            <v>61</v>
          </cell>
          <cell r="C50">
            <v>469</v>
          </cell>
          <cell r="D50" t="str">
            <v>ГРЕКОВ</v>
          </cell>
          <cell r="E50" t="str">
            <v>Роман</v>
          </cell>
          <cell r="F50" t="str">
            <v>15.02.1999</v>
          </cell>
          <cell r="G50" t="str">
            <v>КМС</v>
          </cell>
          <cell r="H50" t="str">
            <v xml:space="preserve">Челябинская область </v>
          </cell>
          <cell r="J50" t="str">
            <v>СШОР Мосеева</v>
          </cell>
          <cell r="N50">
            <v>0</v>
          </cell>
          <cell r="O50" t="str">
            <v/>
          </cell>
          <cell r="P50" t="str">
            <v>лич</v>
          </cell>
          <cell r="Q50" t="str">
            <v>Аллеборн Е.В., Зыков А.И., Хаустов А.В.</v>
          </cell>
        </row>
        <row r="51">
          <cell r="A51">
            <v>62</v>
          </cell>
          <cell r="C51">
            <v>485</v>
          </cell>
          <cell r="D51" t="str">
            <v>САПРЫКИН</v>
          </cell>
          <cell r="E51" t="str">
            <v>Сергей</v>
          </cell>
          <cell r="F51" t="str">
            <v>11.08.1997</v>
          </cell>
          <cell r="G51" t="str">
            <v>КМС</v>
          </cell>
          <cell r="H51" t="str">
            <v xml:space="preserve">Волгоградская область </v>
          </cell>
          <cell r="J51" t="str">
            <v>СШОР, ВогГТУ</v>
          </cell>
          <cell r="N51">
            <v>0</v>
          </cell>
          <cell r="O51" t="str">
            <v/>
          </cell>
          <cell r="P51" t="str">
            <v>лич</v>
          </cell>
          <cell r="Q51" t="str">
            <v>Кайдалин В.С.</v>
          </cell>
        </row>
        <row r="52">
          <cell r="A52">
            <v>63</v>
          </cell>
          <cell r="C52">
            <v>317</v>
          </cell>
          <cell r="D52" t="str">
            <v>ГУБАЙДУЛЛИН</v>
          </cell>
          <cell r="E52" t="str">
            <v>Данис</v>
          </cell>
          <cell r="F52" t="str">
            <v>28.01.2000</v>
          </cell>
          <cell r="G52" t="str">
            <v>КМС</v>
          </cell>
          <cell r="H52" t="str">
            <v xml:space="preserve">Свердловская область </v>
          </cell>
          <cell r="J52" t="str">
            <v>СК ЛУЧ, ЦСП</v>
          </cell>
          <cell r="N52">
            <v>0</v>
          </cell>
          <cell r="O52" t="str">
            <v/>
          </cell>
          <cell r="Q52" t="str">
            <v>Ясников В.И.</v>
          </cell>
        </row>
        <row r="53">
          <cell r="A53">
            <v>64</v>
          </cell>
          <cell r="C53">
            <v>404</v>
          </cell>
          <cell r="D53" t="str">
            <v>ПИВОВАРОВ</v>
          </cell>
          <cell r="E53" t="str">
            <v>Даниил</v>
          </cell>
          <cell r="F53" t="str">
            <v>13.04.1999</v>
          </cell>
          <cell r="G53" t="str">
            <v>КМС</v>
          </cell>
          <cell r="H53" t="str">
            <v xml:space="preserve">Республика Татарстан </v>
          </cell>
          <cell r="J53" t="str">
            <v>ПГАФКСИТ, СШОР АТЛЕТИКА</v>
          </cell>
          <cell r="N53">
            <v>0</v>
          </cell>
          <cell r="O53" t="str">
            <v/>
          </cell>
          <cell r="Q53" t="str">
            <v>Захарчук Д.Г.</v>
          </cell>
        </row>
        <row r="54">
          <cell r="A54">
            <v>65</v>
          </cell>
          <cell r="C54">
            <v>37</v>
          </cell>
          <cell r="D54" t="str">
            <v>МАТВЕЕВ</v>
          </cell>
          <cell r="E54" t="str">
            <v>Никита</v>
          </cell>
          <cell r="F54" t="str">
            <v>28.03.2000</v>
          </cell>
          <cell r="G54" t="str">
            <v>КМС</v>
          </cell>
          <cell r="H54" t="str">
            <v>Ямало-Ненецкий АО Владимирская обл.</v>
          </cell>
          <cell r="J54" t="str">
            <v>СДЮСШОР АВАНГАРД, СШОР-4, СДЮСШОР 4</v>
          </cell>
          <cell r="N54">
            <v>0</v>
          </cell>
          <cell r="O54" t="str">
            <v/>
          </cell>
          <cell r="Q54" t="str">
            <v>Плотников П.Н., Хангельдиев Г.А., Плотников А.Н.</v>
          </cell>
        </row>
        <row r="55">
          <cell r="A55">
            <v>66</v>
          </cell>
          <cell r="C55">
            <v>443</v>
          </cell>
          <cell r="D55" t="str">
            <v>НИКИТИН</v>
          </cell>
          <cell r="E55" t="str">
            <v>Олег</v>
          </cell>
          <cell r="F55" t="str">
            <v>06.06.1997</v>
          </cell>
          <cell r="G55" t="str">
            <v>КМС</v>
          </cell>
          <cell r="H55" t="str">
            <v xml:space="preserve">Ульяновская область </v>
          </cell>
          <cell r="J55" t="str">
            <v xml:space="preserve">ССШОР  по лёгкой атлетике </v>
          </cell>
          <cell r="N55">
            <v>0</v>
          </cell>
          <cell r="O55" t="str">
            <v/>
          </cell>
          <cell r="Q55" t="str">
            <v>Маркин М.О.</v>
          </cell>
        </row>
        <row r="56">
          <cell r="A56">
            <v>72</v>
          </cell>
          <cell r="C56">
            <v>314</v>
          </cell>
          <cell r="D56" t="str">
            <v>МАРКУНАСОВ</v>
          </cell>
          <cell r="E56" t="str">
            <v>Антон</v>
          </cell>
          <cell r="F56" t="str">
            <v>07.11.1998</v>
          </cell>
          <cell r="G56" t="str">
            <v>КМС</v>
          </cell>
          <cell r="H56" t="str">
            <v>Свердловская обл. Челябинская обл.</v>
          </cell>
          <cell r="J56" t="str">
            <v>СК Спутник; УОР, СШОР Мосеева, ЦСП</v>
          </cell>
          <cell r="N56">
            <v>0</v>
          </cell>
          <cell r="O56" t="str">
            <v/>
          </cell>
          <cell r="P56" t="str">
            <v>к/л</v>
          </cell>
          <cell r="Q56" t="str">
            <v>Аллеборн Е.В., Хрущелева Н.П.</v>
          </cell>
        </row>
        <row r="57">
          <cell r="A57">
            <v>73</v>
          </cell>
          <cell r="C57">
            <v>36</v>
          </cell>
          <cell r="D57" t="str">
            <v>ГУРОВ</v>
          </cell>
          <cell r="E57" t="str">
            <v>Андрей</v>
          </cell>
          <cell r="F57" t="str">
            <v>20.09.1998</v>
          </cell>
          <cell r="G57" t="str">
            <v>КМС</v>
          </cell>
          <cell r="H57" t="str">
            <v>Брянская область</v>
          </cell>
          <cell r="J57" t="str">
            <v>ФАУ МО РФ ЦСКА, ГБУ БО СШОР по легкой атлетике им. В.Д. Самотесова., БГУОР</v>
          </cell>
          <cell r="N57">
            <v>0</v>
          </cell>
          <cell r="O57" t="str">
            <v/>
          </cell>
          <cell r="Q57" t="str">
            <v>Гуров В.В., Шемигон О.С., Шемигон С.С.</v>
          </cell>
        </row>
        <row r="58">
          <cell r="A58">
            <v>74</v>
          </cell>
          <cell r="C58">
            <v>415</v>
          </cell>
          <cell r="D58" t="str">
            <v xml:space="preserve">ОРЛОВ </v>
          </cell>
          <cell r="E58" t="str">
            <v>Константин</v>
          </cell>
          <cell r="F58" t="str">
            <v>01.02.1998</v>
          </cell>
          <cell r="G58" t="str">
            <v>1</v>
          </cell>
          <cell r="H58" t="str">
            <v xml:space="preserve">Чувашская республика </v>
          </cell>
          <cell r="J58" t="str">
            <v>СШОР №1 имени В.Егоровой</v>
          </cell>
          <cell r="N58">
            <v>0</v>
          </cell>
          <cell r="O58" t="str">
            <v/>
          </cell>
          <cell r="Q58" t="str">
            <v>Смирнов С.В.</v>
          </cell>
        </row>
        <row r="59">
          <cell r="A59">
            <v>75</v>
          </cell>
          <cell r="C59">
            <v>285</v>
          </cell>
          <cell r="D59" t="str">
            <v>РОЖНОВ</v>
          </cell>
          <cell r="E59" t="str">
            <v>Артём</v>
          </cell>
          <cell r="F59" t="str">
            <v>03.03.1998</v>
          </cell>
          <cell r="G59" t="str">
            <v>КМС</v>
          </cell>
          <cell r="H59" t="str">
            <v xml:space="preserve">Тульская область </v>
          </cell>
          <cell r="J59" t="str">
            <v>ГУТОЦСП -СШОР</v>
          </cell>
          <cell r="N59">
            <v>0</v>
          </cell>
          <cell r="O59" t="str">
            <v/>
          </cell>
          <cell r="Q59" t="str">
            <v>Веселова С.Ю., Ковтун Н.Н.</v>
          </cell>
        </row>
        <row r="60">
          <cell r="A60">
            <v>76</v>
          </cell>
          <cell r="C60">
            <v>291</v>
          </cell>
          <cell r="D60" t="str">
            <v>ЕЖОВ</v>
          </cell>
          <cell r="E60" t="str">
            <v>Иван</v>
          </cell>
          <cell r="F60" t="str">
            <v>01.06.1999</v>
          </cell>
          <cell r="G60" t="str">
            <v>КМС</v>
          </cell>
          <cell r="H60" t="str">
            <v xml:space="preserve">Пензенская область </v>
          </cell>
          <cell r="J60" t="str">
            <v>КСШОР</v>
          </cell>
          <cell r="N60">
            <v>0</v>
          </cell>
          <cell r="O60" t="str">
            <v/>
          </cell>
          <cell r="Q60" t="str">
            <v>Невокшанов Б.В.</v>
          </cell>
        </row>
        <row r="61">
          <cell r="A61">
            <v>81</v>
          </cell>
          <cell r="C61">
            <v>249</v>
          </cell>
          <cell r="D61" t="str">
            <v>ТРОФИМОВИЧ</v>
          </cell>
          <cell r="E61" t="str">
            <v>Иван</v>
          </cell>
          <cell r="F61" t="str">
            <v>18.08.1999</v>
          </cell>
          <cell r="G61" t="str">
            <v>КМС</v>
          </cell>
          <cell r="H61" t="str">
            <v xml:space="preserve">Оренбургская область </v>
          </cell>
          <cell r="J61" t="str">
            <v>СШОР 2</v>
          </cell>
          <cell r="N61">
            <v>0</v>
          </cell>
          <cell r="O61" t="str">
            <v/>
          </cell>
          <cell r="Q61" t="str">
            <v>Кирамов С.Х., Рузаев М.М.</v>
          </cell>
        </row>
        <row r="62">
          <cell r="A62">
            <v>82</v>
          </cell>
          <cell r="C62">
            <v>113</v>
          </cell>
          <cell r="D62" t="str">
            <v>ВЕШНЯКОВ</v>
          </cell>
          <cell r="E62" t="str">
            <v>Данил</v>
          </cell>
          <cell r="F62" t="str">
            <v>30.06.2001</v>
          </cell>
          <cell r="G62" t="str">
            <v>1</v>
          </cell>
          <cell r="H62" t="str">
            <v xml:space="preserve">Санкт-Петербург </v>
          </cell>
          <cell r="J62" t="str">
            <v>СПб ГБПОУ "УОР № 1</v>
          </cell>
          <cell r="N62">
            <v>0</v>
          </cell>
          <cell r="O62" t="str">
            <v/>
          </cell>
          <cell r="P62" t="str">
            <v>лич</v>
          </cell>
          <cell r="Q62" t="str">
            <v>Ткаченко А.С.</v>
          </cell>
        </row>
        <row r="63">
          <cell r="A63">
            <v>83</v>
          </cell>
          <cell r="C63">
            <v>92</v>
          </cell>
          <cell r="D63" t="str">
            <v>БЕЛЯЕВ</v>
          </cell>
          <cell r="E63" t="str">
            <v>Илья</v>
          </cell>
          <cell r="F63" t="str">
            <v>18.01.1998</v>
          </cell>
          <cell r="G63" t="str">
            <v>КМС</v>
          </cell>
          <cell r="H63" t="str">
            <v xml:space="preserve">Вологодская область </v>
          </cell>
          <cell r="J63" t="str">
            <v>АУ ФКиС ВО "ЦСП"</v>
          </cell>
          <cell r="N63">
            <v>0</v>
          </cell>
          <cell r="O63" t="str">
            <v/>
          </cell>
          <cell r="Q63" t="str">
            <v>Селюцкий С.А.</v>
          </cell>
        </row>
        <row r="64">
          <cell r="A64">
            <v>84</v>
          </cell>
          <cell r="C64">
            <v>93</v>
          </cell>
          <cell r="D64" t="str">
            <v>КОНОНЕНКО</v>
          </cell>
          <cell r="E64" t="str">
            <v>Павел</v>
          </cell>
          <cell r="F64" t="str">
            <v>02.02.1997</v>
          </cell>
          <cell r="G64" t="str">
            <v>КМС</v>
          </cell>
          <cell r="H64" t="str">
            <v xml:space="preserve">Вологодская область </v>
          </cell>
          <cell r="J64" t="str">
            <v>АУ ФКиС ВО "ЦСП"</v>
          </cell>
          <cell r="N64">
            <v>0</v>
          </cell>
          <cell r="O64" t="str">
            <v/>
          </cell>
          <cell r="Q64" t="str">
            <v>Столбова О.В.</v>
          </cell>
        </row>
        <row r="65">
          <cell r="A65">
            <v>85</v>
          </cell>
          <cell r="C65">
            <v>425</v>
          </cell>
          <cell r="D65" t="str">
            <v>СЛАКВА</v>
          </cell>
          <cell r="E65" t="str">
            <v>Максим</v>
          </cell>
          <cell r="F65" t="str">
            <v>10.05.1998</v>
          </cell>
          <cell r="G65" t="str">
            <v>КМС</v>
          </cell>
          <cell r="H65" t="str">
            <v xml:space="preserve">Ставропольский край </v>
          </cell>
          <cell r="J65" t="str">
            <v>ГБУ СК "СШОР по легкой атлетике"</v>
          </cell>
          <cell r="N65">
            <v>0</v>
          </cell>
          <cell r="O65" t="str">
            <v/>
          </cell>
          <cell r="Q65" t="str">
            <v>Мирошниченко В.И., Журавлева Т.В.</v>
          </cell>
        </row>
        <row r="66">
          <cell r="A66">
            <v>86</v>
          </cell>
          <cell r="C66">
            <v>144</v>
          </cell>
          <cell r="D66" t="str">
            <v>ЛУЖИНСКИЙ</v>
          </cell>
          <cell r="E66" t="str">
            <v>Кирилл</v>
          </cell>
          <cell r="F66" t="str">
            <v>20.03.1999</v>
          </cell>
          <cell r="G66" t="str">
            <v>МС</v>
          </cell>
          <cell r="H66" t="str">
            <v>Санкт-Петербург Вологодская обл.</v>
          </cell>
          <cell r="J66" t="str">
            <v>ДЮСШ 2, ЦОП "ШВСМ л/атл." (СПб), СПб ГБПОУ "УОР № 1, УОР 1, АУ ФКиС ВО "ЦСП"</v>
          </cell>
          <cell r="N66">
            <v>0</v>
          </cell>
          <cell r="O66" t="str">
            <v/>
          </cell>
          <cell r="P66" t="str">
            <v>л/к</v>
          </cell>
          <cell r="Q66" t="str">
            <v>Климов А.Г., Столбова О.В.</v>
          </cell>
        </row>
        <row r="67">
          <cell r="O67" t="str">
            <v/>
          </cell>
        </row>
        <row r="68">
          <cell r="O68" t="str">
            <v/>
          </cell>
        </row>
        <row r="69">
          <cell r="O69" t="str">
            <v/>
          </cell>
        </row>
        <row r="70">
          <cell r="O70" t="str">
            <v/>
          </cell>
        </row>
        <row r="71">
          <cell r="O71" t="str">
            <v/>
          </cell>
        </row>
        <row r="72">
          <cell r="O72" t="str">
            <v/>
          </cell>
        </row>
        <row r="73">
          <cell r="O73" t="str">
            <v/>
          </cell>
        </row>
        <row r="74">
          <cell r="O74" t="str">
            <v/>
          </cell>
        </row>
        <row r="75">
          <cell r="O75" t="str">
            <v/>
          </cell>
        </row>
        <row r="76">
          <cell r="O76" t="str">
            <v/>
          </cell>
        </row>
        <row r="77">
          <cell r="O77" t="str">
            <v/>
          </cell>
        </row>
        <row r="78">
          <cell r="O78" t="str">
            <v/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0Ю"/>
      <sheetName val="400мЮфин"/>
    </sheetNames>
    <sheetDataSet>
      <sheetData sheetId="0">
        <row r="18">
          <cell r="H18" t="str">
            <v xml:space="preserve">20 февраля 2019 г.      </v>
          </cell>
        </row>
      </sheetData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00Ю"/>
      <sheetName val="800мЮфин"/>
    </sheetNames>
    <sheetDataSet>
      <sheetData sheetId="0">
        <row r="18">
          <cell r="H18" t="str">
            <v xml:space="preserve">20 февраля 2019 г.      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лЮ"/>
      <sheetName val="ДлЮ(2)ф"/>
    </sheetNames>
    <sheetDataSet>
      <sheetData sheetId="0">
        <row r="20">
          <cell r="D20">
            <v>501</v>
          </cell>
          <cell r="E20" t="str">
            <v>МАРКЕЛОВ</v>
          </cell>
          <cell r="F20" t="str">
            <v>Михаил</v>
          </cell>
          <cell r="G20">
            <v>35674</v>
          </cell>
          <cell r="H20" t="str">
            <v>КМС</v>
          </cell>
          <cell r="I20" t="str">
            <v xml:space="preserve">Волгоградская область </v>
          </cell>
          <cell r="L20">
            <v>7.25</v>
          </cell>
        </row>
        <row r="21">
          <cell r="D21">
            <v>451</v>
          </cell>
          <cell r="E21" t="str">
            <v>ГУБИН</v>
          </cell>
          <cell r="F21" t="str">
            <v>Евгений</v>
          </cell>
          <cell r="G21">
            <v>35613</v>
          </cell>
          <cell r="H21" t="str">
            <v>КМС</v>
          </cell>
          <cell r="I21" t="str">
            <v>Москва Челябинская область</v>
          </cell>
          <cell r="L21">
            <v>7.15</v>
          </cell>
        </row>
        <row r="22">
          <cell r="D22">
            <v>41</v>
          </cell>
          <cell r="E22" t="str">
            <v>КОСТЮЧЕНКО</v>
          </cell>
          <cell r="F22" t="str">
            <v>Олег</v>
          </cell>
          <cell r="G22">
            <v>36031</v>
          </cell>
          <cell r="H22" t="str">
            <v>КМС</v>
          </cell>
          <cell r="I22" t="str">
            <v xml:space="preserve">Хабаровский край </v>
          </cell>
          <cell r="L22">
            <v>6.95</v>
          </cell>
        </row>
        <row r="23">
          <cell r="D23">
            <v>339</v>
          </cell>
          <cell r="E23" t="str">
            <v>МИРЗОЯНЦ</v>
          </cell>
          <cell r="F23" t="str">
            <v>Олег</v>
          </cell>
          <cell r="G23">
            <v>35941</v>
          </cell>
          <cell r="H23" t="str">
            <v>КМС</v>
          </cell>
          <cell r="I23" t="str">
            <v xml:space="preserve">Ростовская область </v>
          </cell>
          <cell r="L23">
            <v>7.07</v>
          </cell>
        </row>
        <row r="24">
          <cell r="D24">
            <v>382</v>
          </cell>
          <cell r="E24" t="str">
            <v>ЖДАНОВ</v>
          </cell>
          <cell r="F24" t="str">
            <v>Антон</v>
          </cell>
          <cell r="G24">
            <v>35546</v>
          </cell>
          <cell r="H24" t="str">
            <v>КМС</v>
          </cell>
          <cell r="I24" t="str">
            <v xml:space="preserve">Москва </v>
          </cell>
          <cell r="L24">
            <v>7.06</v>
          </cell>
        </row>
        <row r="25">
          <cell r="D25">
            <v>72</v>
          </cell>
          <cell r="E25" t="str">
            <v>РЯПОЛОВ</v>
          </cell>
          <cell r="F25" t="str">
            <v>Анатолий</v>
          </cell>
          <cell r="G25">
            <v>35461</v>
          </cell>
          <cell r="H25" t="str">
            <v>МС</v>
          </cell>
          <cell r="I25" t="str">
            <v xml:space="preserve">Краснодарский край </v>
          </cell>
          <cell r="L25">
            <v>7.47</v>
          </cell>
        </row>
        <row r="26">
          <cell r="D26">
            <v>348</v>
          </cell>
          <cell r="E26" t="str">
            <v>ТАТАРИНОВ</v>
          </cell>
          <cell r="F26" t="str">
            <v>Иван</v>
          </cell>
          <cell r="G26">
            <v>35454</v>
          </cell>
          <cell r="H26" t="str">
            <v>КМС</v>
          </cell>
          <cell r="I26" t="str">
            <v>Москва-1 Иркутская область</v>
          </cell>
          <cell r="L26">
            <v>7.36</v>
          </cell>
        </row>
        <row r="27">
          <cell r="D27">
            <v>188</v>
          </cell>
          <cell r="E27" t="str">
            <v>АБОЛЬСКИЙ</v>
          </cell>
          <cell r="F27" t="str">
            <v>Алексей</v>
          </cell>
          <cell r="G27">
            <v>35918</v>
          </cell>
          <cell r="H27" t="str">
            <v>КМС</v>
          </cell>
          <cell r="I27" t="str">
            <v xml:space="preserve">Омская область </v>
          </cell>
          <cell r="L27">
            <v>7.23</v>
          </cell>
        </row>
        <row r="28">
          <cell r="D28">
            <v>223</v>
          </cell>
          <cell r="E28" t="str">
            <v>ИДРИСОВ</v>
          </cell>
          <cell r="F28" t="str">
            <v>Тимур</v>
          </cell>
          <cell r="G28">
            <v>36194</v>
          </cell>
          <cell r="H28" t="str">
            <v>КМС</v>
          </cell>
          <cell r="I28" t="str">
            <v xml:space="preserve">Иркутская область </v>
          </cell>
          <cell r="L28">
            <v>7.37</v>
          </cell>
        </row>
        <row r="29">
          <cell r="D29">
            <v>383</v>
          </cell>
          <cell r="E29" t="str">
            <v>КАРАВАЕВ</v>
          </cell>
          <cell r="F29" t="str">
            <v>Евгений</v>
          </cell>
          <cell r="G29">
            <v>36970</v>
          </cell>
          <cell r="H29">
            <v>1</v>
          </cell>
          <cell r="I29" t="str">
            <v>Москва Псковская область</v>
          </cell>
          <cell r="L29">
            <v>7.1</v>
          </cell>
        </row>
        <row r="30">
          <cell r="D30">
            <v>50</v>
          </cell>
          <cell r="E30" t="str">
            <v>ЧЕЧЕЛА</v>
          </cell>
          <cell r="F30" t="str">
            <v>Даниил</v>
          </cell>
          <cell r="G30">
            <v>36615</v>
          </cell>
          <cell r="H30">
            <v>2</v>
          </cell>
          <cell r="I30" t="str">
            <v xml:space="preserve">Красноярский край </v>
          </cell>
          <cell r="L30">
            <v>7.18</v>
          </cell>
        </row>
        <row r="31">
          <cell r="D31">
            <v>24</v>
          </cell>
          <cell r="E31" t="str">
            <v>ТИМОФЕЕВ</v>
          </cell>
          <cell r="F31" t="str">
            <v>Евгений</v>
          </cell>
          <cell r="G31">
            <v>35945</v>
          </cell>
          <cell r="H31" t="str">
            <v>МС</v>
          </cell>
          <cell r="I31" t="str">
            <v xml:space="preserve">Самарская область </v>
          </cell>
          <cell r="L31">
            <v>7.18</v>
          </cell>
        </row>
      </sheetData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ысЮос"/>
      <sheetName val="ВысЮ"/>
      <sheetName val="Лист1"/>
      <sheetName val="Лист2"/>
      <sheetName val="Лист3"/>
      <sheetName val="Лист4"/>
      <sheetName val="Лист5"/>
      <sheetName val="Лист6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5"/>
      <sheetName val="Лист14"/>
      <sheetName val="Лист16"/>
      <sheetName val="ВысЮ(2)"/>
      <sheetName val="ВысЮ(3)"/>
      <sheetName val="ШесЮ"/>
      <sheetName val="ДлЮ"/>
      <sheetName val="ТрЮ(с к)"/>
      <sheetName val="Дл_Юн"/>
      <sheetName val="ТрЮ"/>
      <sheetName val="ЯдЮ"/>
      <sheetName val="ВысД"/>
      <sheetName val="ШесД"/>
      <sheetName val="ШесД(2)"/>
      <sheetName val="ШесД(3)"/>
      <sheetName val="ДлД"/>
      <sheetName val="Дл_Дев"/>
      <sheetName val="ТрД"/>
      <sheetName val="ЯдД"/>
      <sheetName val="ВысД (квал) "/>
    </sheetNames>
    <sheetDataSet>
      <sheetData sheetId="0"/>
      <sheetData sheetId="1">
        <row r="20">
          <cell r="C20">
            <v>381</v>
          </cell>
          <cell r="D20" t="str">
            <v>ЕФАНОВ</v>
          </cell>
          <cell r="E20" t="str">
            <v>Алексей</v>
          </cell>
          <cell r="F20" t="str">
            <v>06.10.1997</v>
          </cell>
          <cell r="G20" t="str">
            <v>МС</v>
          </cell>
          <cell r="H20" t="str">
            <v>Москва Липецкая область</v>
          </cell>
        </row>
        <row r="23">
          <cell r="C23">
            <v>138</v>
          </cell>
          <cell r="D23" t="str">
            <v>КРЫЛОВ</v>
          </cell>
          <cell r="E23" t="str">
            <v>Сергей</v>
          </cell>
          <cell r="F23" t="str">
            <v>29.07.1999</v>
          </cell>
          <cell r="G23" t="str">
            <v>КМС</v>
          </cell>
          <cell r="H23" t="str">
            <v>Санкт-Петербург-2 Курская область</v>
          </cell>
        </row>
        <row r="25">
          <cell r="C25">
            <v>325</v>
          </cell>
          <cell r="D25" t="str">
            <v>МЫЛЬНИКОВ</v>
          </cell>
          <cell r="E25" t="str">
            <v>Артем</v>
          </cell>
          <cell r="F25" t="str">
            <v>27.03.1997</v>
          </cell>
          <cell r="G25" t="str">
            <v>МС</v>
          </cell>
          <cell r="H25" t="str">
            <v xml:space="preserve">Ярославская область </v>
          </cell>
        </row>
        <row r="26">
          <cell r="C26">
            <v>195</v>
          </cell>
          <cell r="D26" t="str">
            <v>РУДНИК</v>
          </cell>
          <cell r="E26" t="str">
            <v>Матвей</v>
          </cell>
          <cell r="F26" t="str">
            <v>08.06.1999</v>
          </cell>
          <cell r="G26" t="str">
            <v>МС</v>
          </cell>
          <cell r="H26" t="str">
            <v>Омская область Кемеровская область</v>
          </cell>
        </row>
        <row r="28">
          <cell r="C28">
            <v>398</v>
          </cell>
          <cell r="D28" t="str">
            <v>ГАЙНУТДИНОВ</v>
          </cell>
          <cell r="E28" t="str">
            <v>Азат</v>
          </cell>
          <cell r="F28" t="str">
            <v>24.06.1999</v>
          </cell>
          <cell r="G28" t="str">
            <v>МС</v>
          </cell>
          <cell r="H28" t="str">
            <v xml:space="preserve">Республика Татарстан </v>
          </cell>
        </row>
        <row r="29">
          <cell r="C29">
            <v>492</v>
          </cell>
          <cell r="D29" t="str">
            <v>ГАТИЦКИЙ</v>
          </cell>
          <cell r="E29" t="str">
            <v>Александр</v>
          </cell>
          <cell r="F29" t="str">
            <v>09.02.1998</v>
          </cell>
          <cell r="G29" t="str">
            <v>КМС</v>
          </cell>
          <cell r="H29" t="str">
            <v xml:space="preserve">Волгоградская область </v>
          </cell>
        </row>
        <row r="30">
          <cell r="C30">
            <v>414</v>
          </cell>
          <cell r="D30" t="str">
            <v>МОРОЗОВ</v>
          </cell>
          <cell r="E30" t="str">
            <v>Сергей</v>
          </cell>
          <cell r="F30" t="str">
            <v>06.10.1999</v>
          </cell>
          <cell r="G30" t="str">
            <v>КМС</v>
          </cell>
          <cell r="H30" t="str">
            <v xml:space="preserve">Чувашская республика </v>
          </cell>
        </row>
        <row r="31">
          <cell r="C31">
            <v>340</v>
          </cell>
          <cell r="D31" t="str">
            <v>КИСЛЯКОВ</v>
          </cell>
          <cell r="E31" t="str">
            <v>Владислав</v>
          </cell>
          <cell r="F31" t="str">
            <v>12.04.2002</v>
          </cell>
          <cell r="G31" t="str">
            <v>КМС</v>
          </cell>
          <cell r="H31" t="str">
            <v xml:space="preserve">Ростовская область </v>
          </cell>
        </row>
        <row r="34">
          <cell r="C34">
            <v>350</v>
          </cell>
          <cell r="D34" t="str">
            <v>КУРБАНОВ</v>
          </cell>
          <cell r="E34" t="str">
            <v>Никита</v>
          </cell>
          <cell r="F34" t="str">
            <v>13.04.1999</v>
          </cell>
          <cell r="G34" t="str">
            <v>МС</v>
          </cell>
          <cell r="H34" t="str">
            <v xml:space="preserve">Москва-1 </v>
          </cell>
        </row>
        <row r="36">
          <cell r="C36">
            <v>76</v>
          </cell>
          <cell r="D36" t="str">
            <v>КУТКОВОЙ</v>
          </cell>
          <cell r="E36" t="str">
            <v>Ярослав</v>
          </cell>
          <cell r="F36" t="str">
            <v>10.10.2000</v>
          </cell>
          <cell r="G36" t="str">
            <v>КМС</v>
          </cell>
          <cell r="H36" t="str">
            <v xml:space="preserve">Краснодарский край </v>
          </cell>
        </row>
        <row r="39">
          <cell r="C39">
            <v>98</v>
          </cell>
          <cell r="D39" t="str">
            <v>ПУНТУС</v>
          </cell>
          <cell r="E39" t="str">
            <v>Антон</v>
          </cell>
          <cell r="F39" t="str">
            <v>16.06.1999</v>
          </cell>
          <cell r="G39" t="str">
            <v>МС</v>
          </cell>
          <cell r="H39" t="str">
            <v xml:space="preserve">Кемеровская область </v>
          </cell>
        </row>
        <row r="41">
          <cell r="C41">
            <v>450</v>
          </cell>
          <cell r="D41" t="str">
            <v>ВЕДЕШКИН</v>
          </cell>
          <cell r="E41" t="str">
            <v>Кирилл</v>
          </cell>
          <cell r="F41" t="str">
            <v>07.10.1998</v>
          </cell>
          <cell r="G41" t="str">
            <v>КМС</v>
          </cell>
          <cell r="H41" t="str">
            <v xml:space="preserve">Челябинская область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3.w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3.wmf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07"/>
  <sheetViews>
    <sheetView zoomScaleNormal="100" workbookViewId="0">
      <selection activeCell="N8" sqref="N8"/>
    </sheetView>
  </sheetViews>
  <sheetFormatPr defaultColWidth="9.28515625" defaultRowHeight="15" x14ac:dyDescent="0.25"/>
  <cols>
    <col min="1" max="1" width="5.7109375" style="2" customWidth="1"/>
    <col min="2" max="2" width="18" style="2" customWidth="1"/>
    <col min="3" max="3" width="11.5703125" style="2" customWidth="1"/>
    <col min="4" max="4" width="9.7109375" style="3" customWidth="1"/>
    <col min="5" max="5" width="5.5703125" style="3" customWidth="1"/>
    <col min="6" max="6" width="20.5703125" style="2" customWidth="1"/>
    <col min="7" max="7" width="5.5703125" style="2" customWidth="1"/>
    <col min="8" max="8" width="4.7109375" style="2" customWidth="1"/>
    <col min="9" max="9" width="17.42578125" style="2" customWidth="1"/>
    <col min="10" max="10" width="7.85546875" style="2" customWidth="1"/>
    <col min="11" max="11" width="9.28515625" style="2" hidden="1" customWidth="1"/>
    <col min="12" max="16384" width="9.28515625" style="2"/>
  </cols>
  <sheetData>
    <row r="1" spans="1:10" ht="15.75" x14ac:dyDescent="0.25">
      <c r="A1" s="1"/>
      <c r="F1" s="4" t="s">
        <v>0</v>
      </c>
    </row>
    <row r="2" spans="1:10" ht="15.75" x14ac:dyDescent="0.25">
      <c r="A2"/>
      <c r="F2" s="4" t="s">
        <v>1</v>
      </c>
    </row>
    <row r="3" spans="1:10" ht="15.75" x14ac:dyDescent="0.25">
      <c r="F3" s="4" t="s">
        <v>2</v>
      </c>
    </row>
    <row r="4" spans="1:10" ht="15.75" x14ac:dyDescent="0.25">
      <c r="F4" s="4" t="s">
        <v>3</v>
      </c>
    </row>
    <row r="5" spans="1:10" ht="15.75" x14ac:dyDescent="0.25">
      <c r="F5" s="4"/>
    </row>
    <row r="6" spans="1:10" ht="18.75" x14ac:dyDescent="0.25">
      <c r="F6" s="5" t="s">
        <v>4</v>
      </c>
    </row>
    <row r="7" spans="1:10" ht="18.75" x14ac:dyDescent="0.25">
      <c r="F7" s="5" t="s">
        <v>5</v>
      </c>
    </row>
    <row r="8" spans="1:10" ht="21" customHeight="1" x14ac:dyDescent="0.3">
      <c r="A8" s="6"/>
      <c r="B8" s="6"/>
      <c r="C8" s="6"/>
      <c r="D8" s="7"/>
      <c r="E8" s="7"/>
      <c r="F8" s="8"/>
      <c r="G8" s="6"/>
      <c r="H8" s="6"/>
      <c r="I8" s="6"/>
      <c r="J8" s="9"/>
    </row>
    <row r="9" spans="1:10" ht="18.75" x14ac:dyDescent="0.3">
      <c r="A9" s="10">
        <v>22.38</v>
      </c>
      <c r="B9" s="11" t="s">
        <v>6</v>
      </c>
      <c r="C9" s="6"/>
      <c r="D9" s="7"/>
      <c r="E9" s="7"/>
      <c r="F9" s="12" t="s">
        <v>7</v>
      </c>
      <c r="G9" s="6"/>
      <c r="H9" s="6"/>
      <c r="I9" s="6"/>
      <c r="J9" s="9"/>
    </row>
    <row r="10" spans="1:10" x14ac:dyDescent="0.25">
      <c r="A10" s="10">
        <v>22.58</v>
      </c>
      <c r="B10" s="11" t="s">
        <v>8</v>
      </c>
      <c r="C10" s="13"/>
      <c r="D10" s="8"/>
      <c r="E10" s="8"/>
      <c r="F10" s="14" t="s">
        <v>9</v>
      </c>
      <c r="G10" s="13"/>
      <c r="H10" s="13"/>
      <c r="I10" s="13"/>
      <c r="J10" s="15"/>
    </row>
    <row r="11" spans="1:10" ht="18.75" x14ac:dyDescent="0.25">
      <c r="A11" s="10">
        <v>22.79</v>
      </c>
      <c r="B11" s="11" t="s">
        <v>10</v>
      </c>
      <c r="C11" s="16"/>
      <c r="D11" s="17"/>
      <c r="E11" s="17"/>
      <c r="F11" s="18" t="s">
        <v>11</v>
      </c>
      <c r="G11" s="19"/>
      <c r="H11" s="19"/>
      <c r="I11" s="20"/>
      <c r="J11" s="21"/>
    </row>
    <row r="12" spans="1:10" ht="17.25" customHeight="1" x14ac:dyDescent="0.25">
      <c r="A12" s="6"/>
      <c r="B12" s="16"/>
      <c r="C12" s="16"/>
      <c r="D12" s="17"/>
      <c r="E12" s="17"/>
      <c r="F12" s="16"/>
      <c r="G12" s="19"/>
      <c r="H12" s="19"/>
      <c r="I12" s="20"/>
      <c r="J12" s="21"/>
    </row>
    <row r="13" spans="1:10" ht="20.25" customHeight="1" x14ac:dyDescent="0.25">
      <c r="A13" s="22"/>
      <c r="B13" s="22"/>
      <c r="C13" s="22"/>
      <c r="D13" s="23"/>
      <c r="E13" s="23"/>
      <c r="F13" s="24"/>
      <c r="G13" s="24"/>
      <c r="H13" s="24"/>
      <c r="I13" s="25"/>
      <c r="J13" s="26" t="str">
        <f>'[11]200Д'!H17</f>
        <v xml:space="preserve">20 февраля 2019 г.      </v>
      </c>
    </row>
    <row r="14" spans="1:10" s="15" customFormat="1" ht="19.5" customHeight="1" x14ac:dyDescent="0.25">
      <c r="A14" s="27"/>
      <c r="B14" s="27"/>
      <c r="C14" s="27"/>
      <c r="D14" s="14"/>
      <c r="E14" s="14"/>
      <c r="F14" s="27"/>
      <c r="G14" s="6"/>
      <c r="H14" s="6"/>
      <c r="I14" s="20" t="s">
        <v>12</v>
      </c>
      <c r="J14" s="28">
        <v>0.66666666666666663</v>
      </c>
    </row>
    <row r="15" spans="1:10" ht="18" customHeight="1" x14ac:dyDescent="0.25">
      <c r="A15" s="29" t="s">
        <v>13</v>
      </c>
      <c r="B15" s="30"/>
      <c r="C15" s="30"/>
      <c r="D15" s="17"/>
      <c r="E15" s="7"/>
      <c r="F15" s="6"/>
      <c r="G15" s="6"/>
      <c r="H15" s="6"/>
      <c r="I15" s="20" t="s">
        <v>14</v>
      </c>
      <c r="J15" s="21"/>
    </row>
    <row r="16" spans="1:10" ht="10.15" customHeight="1" thickBot="1" x14ac:dyDescent="0.3"/>
    <row r="17" spans="1:11" ht="15.75" thickBot="1" x14ac:dyDescent="0.3">
      <c r="A17" s="31"/>
      <c r="B17" s="32" t="s">
        <v>15</v>
      </c>
      <c r="C17" s="33" t="s">
        <v>16</v>
      </c>
      <c r="D17" s="31" t="s">
        <v>17</v>
      </c>
      <c r="E17" s="31" t="s">
        <v>18</v>
      </c>
      <c r="F17" s="31" t="s">
        <v>19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4"/>
      <c r="B18" s="35" t="s">
        <v>24</v>
      </c>
      <c r="C18" s="35"/>
      <c r="D18" s="36"/>
      <c r="E18" s="36"/>
      <c r="F18" s="34"/>
      <c r="G18" s="34"/>
      <c r="H18" s="34"/>
      <c r="I18" s="34"/>
      <c r="J18" s="34"/>
    </row>
    <row r="19" spans="1:11" x14ac:dyDescent="0.25">
      <c r="A19" s="37">
        <v>1</v>
      </c>
      <c r="B19" s="38"/>
      <c r="C19" s="38"/>
      <c r="D19" s="39"/>
      <c r="E19" s="40"/>
      <c r="F19" s="41"/>
      <c r="G19" s="40"/>
      <c r="H19" s="42"/>
      <c r="I19" s="43"/>
      <c r="J19" s="43"/>
      <c r="K19" s="2">
        <v>11</v>
      </c>
    </row>
    <row r="20" spans="1:11" x14ac:dyDescent="0.25">
      <c r="A20" s="37">
        <v>2</v>
      </c>
      <c r="B20" s="38" t="str">
        <f>VLOOKUP($K20,'[11]200Д'!$D$20:$W$145,4,FALSE)</f>
        <v>ДОЛИННАЯ</v>
      </c>
      <c r="C20" s="38" t="str">
        <f>VLOOKUP($K20,'[11]200Д'!$D$20:$W$145,5,FALSE)</f>
        <v>Виктория</v>
      </c>
      <c r="D20" s="39" t="str">
        <f>VLOOKUP($K20,'[11]200Д'!$D$20:$W$145,6,FALSE)</f>
        <v>14.10.1999</v>
      </c>
      <c r="E20" s="40">
        <f>VLOOKUP($K20,'[11]200Д'!$D$20:$W$145,7,FALSE)</f>
        <v>1</v>
      </c>
      <c r="F20" s="41" t="str">
        <f>VLOOKUP($K20,'[11]200Д'!$D$20:$W$145,8,FALSE)</f>
        <v xml:space="preserve">Омская область </v>
      </c>
      <c r="G20" s="40">
        <f>VLOOKUP($K20,'[11]200Д'!$D$20:$W$145,3,FALSE)</f>
        <v>228</v>
      </c>
      <c r="H20" s="42"/>
      <c r="I20" s="43"/>
      <c r="J20" s="40"/>
      <c r="K20" s="2">
        <v>12</v>
      </c>
    </row>
    <row r="21" spans="1:11" x14ac:dyDescent="0.25">
      <c r="A21" s="37">
        <v>3</v>
      </c>
      <c r="B21" s="44" t="str">
        <f>VLOOKUP($K21,'[11]200Д'!$D$20:$W$145,4,FALSE)</f>
        <v>ГОЛОВЧАНСКАЯ</v>
      </c>
      <c r="C21" s="38" t="str">
        <f>VLOOKUP($K21,'[11]200Д'!$D$20:$W$145,5,FALSE)</f>
        <v>Маргарита</v>
      </c>
      <c r="D21" s="39" t="str">
        <f>VLOOKUP($K21,'[11]200Д'!$D$20:$W$145,6,FALSE)</f>
        <v>18.11.1999</v>
      </c>
      <c r="E21" s="40" t="str">
        <f>VLOOKUP($K21,'[11]200Д'!$D$20:$W$145,7,FALSE)</f>
        <v>КМС</v>
      </c>
      <c r="F21" s="41" t="str">
        <f>VLOOKUP($K21,'[11]200Д'!$D$20:$W$145,8,FALSE)</f>
        <v xml:space="preserve">Волгоградская область </v>
      </c>
      <c r="G21" s="40">
        <f>VLOOKUP($K21,'[11]200Д'!$D$20:$W$145,3,FALSE)</f>
        <v>481</v>
      </c>
      <c r="H21" s="42"/>
      <c r="I21" s="43"/>
      <c r="J21" s="40"/>
      <c r="K21" s="2">
        <v>13</v>
      </c>
    </row>
    <row r="22" spans="1:11" x14ac:dyDescent="0.25">
      <c r="A22" s="45">
        <v>4</v>
      </c>
      <c r="B22" s="38" t="str">
        <f>VLOOKUP($K22,'[11]200Д'!$D$20:$W$145,4,FALSE)</f>
        <v>НИЛОВА</v>
      </c>
      <c r="C22" s="38" t="str">
        <f>VLOOKUP($K22,'[11]200Д'!$D$20:$W$145,5,FALSE)</f>
        <v>Екатерина</v>
      </c>
      <c r="D22" s="39" t="str">
        <f>VLOOKUP($K22,'[11]200Д'!$D$20:$W$145,6,FALSE)</f>
        <v>19.07.1999</v>
      </c>
      <c r="E22" s="40" t="str">
        <f>VLOOKUP($K22,'[11]200Д'!$D$20:$W$145,7,FALSE)</f>
        <v>КМС</v>
      </c>
      <c r="F22" s="41" t="str">
        <f>VLOOKUP($K22,'[11]200Д'!$D$20:$W$145,8,FALSE)</f>
        <v>Москва-2 Орловская область</v>
      </c>
      <c r="G22" s="40">
        <f>VLOOKUP($K22,'[11]200Д'!$D$20:$W$145,3,FALSE)</f>
        <v>368</v>
      </c>
      <c r="H22" s="42"/>
      <c r="I22" s="43"/>
      <c r="J22" s="43"/>
      <c r="K22" s="2">
        <v>14</v>
      </c>
    </row>
    <row r="23" spans="1:11" x14ac:dyDescent="0.25">
      <c r="A23" s="45">
        <v>5</v>
      </c>
      <c r="B23" s="38" t="str">
        <f>VLOOKUP($K23,'[11]200Д'!$D$20:$W$145,4,FALSE)</f>
        <v>СТАРОДУБОВА</v>
      </c>
      <c r="C23" s="38" t="str">
        <f>VLOOKUP($K23,'[11]200Д'!$D$20:$W$145,5,FALSE)</f>
        <v>Виолетта</v>
      </c>
      <c r="D23" s="39" t="str">
        <f>VLOOKUP($K23,'[11]200Д'!$D$20:$W$145,6,FALSE)</f>
        <v>15.12.1999</v>
      </c>
      <c r="E23" s="40" t="str">
        <f>VLOOKUP($K23,'[11]200Д'!$D$20:$W$145,7,FALSE)</f>
        <v>КМС</v>
      </c>
      <c r="F23" s="41" t="str">
        <f>VLOOKUP($K23,'[11]200Д'!$D$20:$W$145,8,FALSE)</f>
        <v xml:space="preserve">Воронежская область </v>
      </c>
      <c r="G23" s="40">
        <f>VLOOKUP($K23,'[11]200Д'!$D$20:$W$145,3,FALSE)</f>
        <v>513</v>
      </c>
      <c r="H23" s="42"/>
      <c r="I23" s="43"/>
      <c r="J23" s="43"/>
      <c r="K23" s="2">
        <v>15</v>
      </c>
    </row>
    <row r="24" spans="1:11" x14ac:dyDescent="0.25">
      <c r="A24" s="45">
        <v>6</v>
      </c>
      <c r="B24" s="38" t="str">
        <f>VLOOKUP($K24,'[11]200Д'!$D$20:$W$145,4,FALSE)</f>
        <v>ТКАЧЁВА</v>
      </c>
      <c r="C24" s="38" t="str">
        <f>VLOOKUP($K24,'[11]200Д'!$D$20:$W$145,5,FALSE)</f>
        <v>Екатерина</v>
      </c>
      <c r="D24" s="39" t="str">
        <f>VLOOKUP($K24,'[11]200Д'!$D$20:$W$145,6,FALSE)</f>
        <v>15.02.1999</v>
      </c>
      <c r="E24" s="40" t="str">
        <f>VLOOKUP($K24,'[11]200Д'!$D$20:$W$145,7,FALSE)</f>
        <v>КМС</v>
      </c>
      <c r="F24" s="41" t="str">
        <f>VLOOKUP($K24,'[11]200Д'!$D$20:$W$145,8,FALSE)</f>
        <v xml:space="preserve">Новосибирская область </v>
      </c>
      <c r="G24" s="40">
        <f>VLOOKUP($K24,'[11]200Д'!$D$20:$W$145,3,FALSE)</f>
        <v>302</v>
      </c>
      <c r="H24" s="42"/>
      <c r="I24" s="43"/>
      <c r="J24" s="43"/>
      <c r="K24" s="2">
        <v>16</v>
      </c>
    </row>
    <row r="25" spans="1:11" x14ac:dyDescent="0.25">
      <c r="A25" s="45"/>
      <c r="B25" s="38"/>
      <c r="C25" s="38"/>
      <c r="D25" s="39"/>
      <c r="E25" s="40"/>
      <c r="F25" s="41"/>
      <c r="G25" s="40"/>
      <c r="H25" s="42"/>
      <c r="I25" s="43"/>
      <c r="J25" s="43"/>
    </row>
    <row r="26" spans="1:11" x14ac:dyDescent="0.25">
      <c r="A26" s="42"/>
      <c r="B26" s="46" t="s">
        <v>25</v>
      </c>
      <c r="C26" s="46"/>
      <c r="D26" s="47"/>
      <c r="E26" s="45"/>
      <c r="F26" s="41"/>
      <c r="G26" s="48"/>
      <c r="H26" s="42"/>
      <c r="I26" s="43"/>
      <c r="J26" s="43"/>
    </row>
    <row r="27" spans="1:11" x14ac:dyDescent="0.25">
      <c r="A27" s="37">
        <v>1</v>
      </c>
      <c r="B27" s="38"/>
      <c r="C27" s="38"/>
      <c r="D27" s="39"/>
      <c r="E27" s="40"/>
      <c r="F27" s="41"/>
      <c r="G27" s="40"/>
      <c r="H27" s="42"/>
      <c r="I27" s="43"/>
      <c r="J27" s="43"/>
      <c r="K27" s="2">
        <v>21</v>
      </c>
    </row>
    <row r="28" spans="1:11" x14ac:dyDescent="0.25">
      <c r="A28" s="37">
        <v>2</v>
      </c>
      <c r="B28" s="38" t="str">
        <f>VLOOKUP($K28,'[11]200Д'!$D$20:$W$145,4,FALSE)</f>
        <v>ВОЛКОВА</v>
      </c>
      <c r="C28" s="38" t="str">
        <f>VLOOKUP($K28,'[11]200Д'!$D$20:$W$145,5,FALSE)</f>
        <v>Анастасия</v>
      </c>
      <c r="D28" s="39" t="str">
        <f>VLOOKUP($K28,'[11]200Д'!$D$20:$W$145,6,FALSE)</f>
        <v>18.05.2000</v>
      </c>
      <c r="E28" s="40" t="str">
        <f>VLOOKUP($K28,'[11]200Д'!$D$20:$W$145,7,FALSE)</f>
        <v>КМС</v>
      </c>
      <c r="F28" s="41" t="str">
        <f>VLOOKUP($K28,'[11]200Д'!$D$20:$W$145,8,FALSE)</f>
        <v xml:space="preserve">Тульская область </v>
      </c>
      <c r="G28" s="40">
        <f>VLOOKUP($K28,'[11]200Д'!$D$20:$W$145,3,FALSE)</f>
        <v>283</v>
      </c>
      <c r="H28" s="42"/>
      <c r="I28" s="43"/>
      <c r="J28" s="40"/>
      <c r="K28" s="2">
        <v>22</v>
      </c>
    </row>
    <row r="29" spans="1:11" x14ac:dyDescent="0.25">
      <c r="A29" s="37">
        <v>3</v>
      </c>
      <c r="B29" s="38" t="str">
        <f>VLOOKUP($K29,'[11]200Д'!$D$20:$W$145,4,FALSE)</f>
        <v>ТАТЬКОВА</v>
      </c>
      <c r="C29" s="38" t="str">
        <f>VLOOKUP($K29,'[11]200Д'!$D$20:$W$145,5,FALSE)</f>
        <v>Анна</v>
      </c>
      <c r="D29" s="39" t="str">
        <f>VLOOKUP($K29,'[11]200Д'!$D$20:$W$145,6,FALSE)</f>
        <v>22.06.1999</v>
      </c>
      <c r="E29" s="40" t="str">
        <f>VLOOKUP($K29,'[11]200Д'!$D$20:$W$145,7,FALSE)</f>
        <v>КМС</v>
      </c>
      <c r="F29" s="41" t="str">
        <f>VLOOKUP($K29,'[11]200Д'!$D$20:$W$145,8,FALSE)</f>
        <v xml:space="preserve">Волгоградская область </v>
      </c>
      <c r="G29" s="40">
        <f>VLOOKUP($K29,'[11]200Д'!$D$20:$W$145,3,FALSE)</f>
        <v>489</v>
      </c>
      <c r="H29" s="42"/>
      <c r="I29" s="43"/>
      <c r="J29" s="40"/>
      <c r="K29" s="2">
        <v>23</v>
      </c>
    </row>
    <row r="30" spans="1:11" x14ac:dyDescent="0.25">
      <c r="A30" s="45">
        <v>4</v>
      </c>
      <c r="B30" s="38" t="str">
        <f>VLOOKUP($K30,'[11]200Д'!$D$20:$W$145,4,FALSE)</f>
        <v>РУДЕНКО</v>
      </c>
      <c r="C30" s="38" t="str">
        <f>VLOOKUP($K30,'[11]200Д'!$D$20:$W$145,5,FALSE)</f>
        <v>Ксения</v>
      </c>
      <c r="D30" s="39" t="str">
        <f>VLOOKUP($K30,'[11]200Д'!$D$20:$W$145,6,FALSE)</f>
        <v>17.05.1998</v>
      </c>
      <c r="E30" s="40" t="str">
        <f>VLOOKUP($K30,'[11]200Д'!$D$20:$W$145,7,FALSE)</f>
        <v>КМС</v>
      </c>
      <c r="F30" s="41" t="str">
        <f>VLOOKUP($K30,'[11]200Д'!$D$20:$W$145,8,FALSE)</f>
        <v xml:space="preserve">Новосибирская область </v>
      </c>
      <c r="G30" s="40">
        <f>VLOOKUP($K30,'[11]200Д'!$D$20:$W$145,3,FALSE)</f>
        <v>301</v>
      </c>
      <c r="H30" s="42"/>
      <c r="I30" s="43"/>
      <c r="J30" s="43"/>
      <c r="K30" s="2">
        <v>24</v>
      </c>
    </row>
    <row r="31" spans="1:11" x14ac:dyDescent="0.25">
      <c r="A31" s="45">
        <v>5</v>
      </c>
      <c r="B31" s="38" t="str">
        <f>VLOOKUP($K31,'[11]200Д'!$D$20:$W$145,4,FALSE)</f>
        <v>АСОЕВА</v>
      </c>
      <c r="C31" s="38" t="str">
        <f>VLOOKUP($K31,'[11]200Д'!$D$20:$W$145,5,FALSE)</f>
        <v>Манижа</v>
      </c>
      <c r="D31" s="39" t="str">
        <f>VLOOKUP($K31,'[11]200Д'!$D$20:$W$145,6,FALSE)</f>
        <v>28.05.2001</v>
      </c>
      <c r="E31" s="40" t="str">
        <f>VLOOKUP($K31,'[11]200Д'!$D$20:$W$145,7,FALSE)</f>
        <v>КМС</v>
      </c>
      <c r="F31" s="41" t="str">
        <f>VLOOKUP($K31,'[11]200Д'!$D$20:$W$145,8,FALSE)</f>
        <v>Санкт-Петербург Тверская область</v>
      </c>
      <c r="G31" s="40">
        <f>VLOOKUP($K31,'[11]200Д'!$D$20:$W$145,3,FALSE)</f>
        <v>106</v>
      </c>
      <c r="H31" s="42"/>
      <c r="I31" s="43"/>
      <c r="J31" s="40"/>
      <c r="K31" s="2">
        <v>25</v>
      </c>
    </row>
    <row r="32" spans="1:11" x14ac:dyDescent="0.25">
      <c r="A32" s="45">
        <v>6</v>
      </c>
      <c r="B32" s="38" t="str">
        <f>VLOOKUP($K32,'[11]200Д'!$D$20:$W$145,4,FALSE)</f>
        <v>КРАВЦОВА</v>
      </c>
      <c r="C32" s="38" t="str">
        <f>VLOOKUP($K32,'[11]200Д'!$D$20:$W$145,5,FALSE)</f>
        <v>Яна</v>
      </c>
      <c r="D32" s="39" t="str">
        <f>VLOOKUP($K32,'[11]200Д'!$D$20:$W$145,6,FALSE)</f>
        <v>18.01.1999</v>
      </c>
      <c r="E32" s="40" t="str">
        <f>VLOOKUP($K32,'[11]200Д'!$D$20:$W$145,7,FALSE)</f>
        <v>КМС</v>
      </c>
      <c r="F32" s="41" t="str">
        <f>VLOOKUP($K32,'[11]200Д'!$D$20:$W$145,8,FALSE)</f>
        <v xml:space="preserve">Санкт-Петербург-2 </v>
      </c>
      <c r="G32" s="40">
        <f>VLOOKUP($K32,'[11]200Д'!$D$20:$W$145,3,FALSE)</f>
        <v>137</v>
      </c>
      <c r="H32" s="42"/>
      <c r="I32" s="43"/>
      <c r="J32" s="43"/>
      <c r="K32" s="2">
        <v>26</v>
      </c>
    </row>
    <row r="33" spans="1:11" x14ac:dyDescent="0.25">
      <c r="A33" s="45"/>
      <c r="B33" s="38"/>
      <c r="C33" s="38"/>
      <c r="D33" s="39"/>
      <c r="E33" s="40"/>
      <c r="F33" s="41"/>
      <c r="G33" s="40"/>
      <c r="H33" s="42"/>
      <c r="I33" s="43"/>
      <c r="J33" s="43"/>
    </row>
    <row r="34" spans="1:11" x14ac:dyDescent="0.25">
      <c r="A34" s="42"/>
      <c r="B34" s="46" t="s">
        <v>26</v>
      </c>
      <c r="C34" s="46"/>
      <c r="D34" s="47"/>
      <c r="E34" s="45"/>
      <c r="F34" s="41"/>
      <c r="G34" s="48"/>
      <c r="H34" s="42"/>
      <c r="I34" s="43"/>
      <c r="J34" s="43"/>
    </row>
    <row r="35" spans="1:11" x14ac:dyDescent="0.25">
      <c r="A35" s="37">
        <v>1</v>
      </c>
      <c r="B35" s="38"/>
      <c r="C35" s="38"/>
      <c r="D35" s="39"/>
      <c r="E35" s="40"/>
      <c r="F35" s="41"/>
      <c r="G35" s="40"/>
      <c r="H35" s="42"/>
      <c r="I35" s="43"/>
      <c r="J35" s="43"/>
      <c r="K35" s="49">
        <v>31</v>
      </c>
    </row>
    <row r="36" spans="1:11" x14ac:dyDescent="0.25">
      <c r="A36" s="37">
        <v>2</v>
      </c>
      <c r="B36" s="38" t="str">
        <f>VLOOKUP($K36,'[11]200Д'!$D$20:$W$145,4,FALSE)</f>
        <v>МАКАРОВА</v>
      </c>
      <c r="C36" s="38" t="str">
        <f>VLOOKUP($K36,'[11]200Д'!$D$20:$W$145,5,FALSE)</f>
        <v>Алиса</v>
      </c>
      <c r="D36" s="39" t="str">
        <f>VLOOKUP($K36,'[11]200Д'!$D$20:$W$145,6,FALSE)</f>
        <v>08.08.1997</v>
      </c>
      <c r="E36" s="40" t="str">
        <f>VLOOKUP($K36,'[11]200Д'!$D$20:$W$145,7,FALSE)</f>
        <v>КМС</v>
      </c>
      <c r="F36" s="41" t="str">
        <f>VLOOKUP($K36,'[11]200Д'!$D$20:$W$145,8,FALSE)</f>
        <v xml:space="preserve">Свердловская область </v>
      </c>
      <c r="G36" s="40">
        <f>VLOOKUP($K36,'[11]200Д'!$D$20:$W$145,3,FALSE)</f>
        <v>323</v>
      </c>
      <c r="H36" s="42"/>
      <c r="I36" s="43"/>
      <c r="J36" s="43"/>
      <c r="K36" s="49">
        <v>32</v>
      </c>
    </row>
    <row r="37" spans="1:11" x14ac:dyDescent="0.25">
      <c r="A37" s="37">
        <v>3</v>
      </c>
      <c r="B37" s="38" t="str">
        <f>VLOOKUP($K37,'[11]200Д'!$D$20:$W$145,4,FALSE)</f>
        <v>ЛОПУНОВА</v>
      </c>
      <c r="C37" s="38" t="str">
        <f>VLOOKUP($K37,'[11]200Д'!$D$20:$W$145,5,FALSE)</f>
        <v>Екатерина</v>
      </c>
      <c r="D37" s="39" t="str">
        <f>VLOOKUP($K37,'[11]200Д'!$D$20:$W$145,6,FALSE)</f>
        <v>01.06.1998</v>
      </c>
      <c r="E37" s="40" t="str">
        <f>VLOOKUP($K37,'[11]200Д'!$D$20:$W$145,7,FALSE)</f>
        <v>КМС</v>
      </c>
      <c r="F37" s="41" t="str">
        <f>VLOOKUP($K37,'[11]200Д'!$D$20:$W$145,8,FALSE)</f>
        <v xml:space="preserve">Санкт-Петербург </v>
      </c>
      <c r="G37" s="40">
        <f>VLOOKUP($K37,'[11]200Д'!$D$20:$W$145,3,FALSE)</f>
        <v>143</v>
      </c>
      <c r="H37" s="42"/>
      <c r="I37" s="43"/>
      <c r="J37" s="40"/>
      <c r="K37" s="49">
        <v>33</v>
      </c>
    </row>
    <row r="38" spans="1:11" x14ac:dyDescent="0.25">
      <c r="A38" s="45">
        <v>4</v>
      </c>
      <c r="B38" s="38" t="str">
        <f>VLOOKUP($K38,'[11]200Д'!$D$20:$W$145,4,FALSE)</f>
        <v>ИВАНОВА</v>
      </c>
      <c r="C38" s="38" t="str">
        <f>VLOOKUP($K38,'[11]200Д'!$D$20:$W$145,5,FALSE)</f>
        <v>Виктория</v>
      </c>
      <c r="D38" s="39" t="str">
        <f>VLOOKUP($K38,'[11]200Д'!$D$20:$W$145,6,FALSE)</f>
        <v>07.07.2000</v>
      </c>
      <c r="E38" s="40" t="str">
        <f>VLOOKUP($K38,'[11]200Д'!$D$20:$W$145,7,FALSE)</f>
        <v>КМС</v>
      </c>
      <c r="F38" s="41" t="str">
        <f>VLOOKUP($K38,'[11]200Д'!$D$20:$W$145,8,FALSE)</f>
        <v xml:space="preserve">Санкт-Петербург </v>
      </c>
      <c r="G38" s="40">
        <f>VLOOKUP($K38,'[11]200Д'!$D$20:$W$145,3,FALSE)</f>
        <v>127</v>
      </c>
      <c r="H38" s="42"/>
      <c r="I38" s="43"/>
      <c r="J38" s="43"/>
      <c r="K38" s="49">
        <v>34</v>
      </c>
    </row>
    <row r="39" spans="1:11" x14ac:dyDescent="0.25">
      <c r="A39" s="45">
        <v>5</v>
      </c>
      <c r="B39" s="38" t="str">
        <f>VLOOKUP($K39,'[11]200Д'!$D$20:$W$145,4,FALSE)</f>
        <v>МАКСИМОВА</v>
      </c>
      <c r="C39" s="38" t="str">
        <f>VLOOKUP($K39,'[11]200Д'!$D$20:$W$145,5,FALSE)</f>
        <v>Марина</v>
      </c>
      <c r="D39" s="39" t="str">
        <f>VLOOKUP($K39,'[11]200Д'!$D$20:$W$145,6,FALSE)</f>
        <v>18.02.1997</v>
      </c>
      <c r="E39" s="40" t="str">
        <f>VLOOKUP($K39,'[11]200Д'!$D$20:$W$145,7,FALSE)</f>
        <v>МС</v>
      </c>
      <c r="F39" s="41" t="str">
        <f>VLOOKUP($K39,'[11]200Д'!$D$20:$W$145,8,FALSE)</f>
        <v>Нижегородская область Чувашская республика</v>
      </c>
      <c r="G39" s="40">
        <v>417</v>
      </c>
      <c r="H39" s="42"/>
      <c r="I39" s="45" t="s">
        <v>27</v>
      </c>
      <c r="J39" s="43"/>
      <c r="K39" s="49">
        <v>35</v>
      </c>
    </row>
    <row r="40" spans="1:11" x14ac:dyDescent="0.25">
      <c r="A40" s="45">
        <v>6</v>
      </c>
      <c r="B40" s="38" t="str">
        <f>VLOOKUP($K40,'[11]200Д'!$D$20:$W$145,4,FALSE)</f>
        <v>КРАСНОВА</v>
      </c>
      <c r="C40" s="38" t="str">
        <f>VLOOKUP($K40,'[11]200Д'!$D$20:$W$145,5,FALSE)</f>
        <v>Елизавета</v>
      </c>
      <c r="D40" s="39" t="str">
        <f>VLOOKUP($K40,'[11]200Д'!$D$20:$W$145,6,FALSE)</f>
        <v>17.08.2002</v>
      </c>
      <c r="E40" s="40" t="str">
        <f>VLOOKUP($K40,'[11]200Д'!$D$20:$W$145,7,FALSE)</f>
        <v>КМС</v>
      </c>
      <c r="F40" s="41" t="str">
        <f>VLOOKUP($K40,'[11]200Д'!$D$20:$W$145,8,FALSE)</f>
        <v xml:space="preserve">Московская область </v>
      </c>
      <c r="G40" s="40">
        <f>VLOOKUP($K40,'[11]200Д'!$D$20:$W$145,3,FALSE)</f>
        <v>275</v>
      </c>
      <c r="H40" s="42"/>
      <c r="I40" s="43"/>
      <c r="J40" s="43"/>
      <c r="K40" s="49">
        <v>36</v>
      </c>
    </row>
    <row r="41" spans="1:11" x14ac:dyDescent="0.25">
      <c r="A41" s="45"/>
      <c r="B41" s="38"/>
      <c r="C41" s="38"/>
      <c r="D41" s="39"/>
      <c r="E41" s="40"/>
      <c r="F41" s="41"/>
      <c r="G41" s="40"/>
      <c r="H41" s="42"/>
      <c r="I41" s="43"/>
      <c r="J41" s="43"/>
      <c r="K41" s="49"/>
    </row>
    <row r="42" spans="1:11" x14ac:dyDescent="0.25">
      <c r="A42" s="37"/>
      <c r="B42" s="46" t="s">
        <v>28</v>
      </c>
      <c r="C42" s="46"/>
      <c r="D42" s="50"/>
      <c r="E42" s="37"/>
      <c r="F42" s="41"/>
      <c r="G42" s="40"/>
      <c r="H42" s="51"/>
      <c r="I42" s="51"/>
      <c r="J42" s="52"/>
    </row>
    <row r="43" spans="1:11" x14ac:dyDescent="0.25">
      <c r="A43" s="37">
        <v>1</v>
      </c>
      <c r="B43" s="38"/>
      <c r="C43" s="38"/>
      <c r="D43" s="39"/>
      <c r="E43" s="40"/>
      <c r="F43" s="41"/>
      <c r="G43" s="40"/>
      <c r="H43" s="51"/>
      <c r="I43" s="51"/>
      <c r="J43" s="52"/>
      <c r="K43" s="49">
        <v>41</v>
      </c>
    </row>
    <row r="44" spans="1:11" x14ac:dyDescent="0.25">
      <c r="A44" s="37">
        <v>2</v>
      </c>
      <c r="B44" s="38" t="str">
        <f>VLOOKUP($K44,'[11]200Д'!$D$20:$W$145,4,FALSE)</f>
        <v>НАВАЦКАЯ</v>
      </c>
      <c r="C44" s="38" t="str">
        <f>VLOOKUP($K44,'[11]200Д'!$D$20:$W$145,5,FALSE)</f>
        <v>Софья</v>
      </c>
      <c r="D44" s="39" t="str">
        <f>VLOOKUP($K44,'[11]200Д'!$D$20:$W$145,6,FALSE)</f>
        <v>11.02.1999</v>
      </c>
      <c r="E44" s="40">
        <f>VLOOKUP($K44,'[11]200Д'!$D$20:$W$145,7,FALSE)</f>
        <v>1</v>
      </c>
      <c r="F44" s="41" t="str">
        <f>VLOOKUP($K44,'[11]200Д'!$D$20:$W$145,8,FALSE)</f>
        <v xml:space="preserve">Вологодская область </v>
      </c>
      <c r="G44" s="40">
        <f>VLOOKUP($K44,'[11]200Д'!$D$20:$W$145,3,FALSE)</f>
        <v>95</v>
      </c>
      <c r="H44" s="51"/>
      <c r="I44" s="51"/>
      <c r="J44" s="52"/>
      <c r="K44" s="49">
        <v>42</v>
      </c>
    </row>
    <row r="45" spans="1:11" x14ac:dyDescent="0.25">
      <c r="A45" s="37">
        <v>3</v>
      </c>
      <c r="B45" s="38" t="str">
        <f>VLOOKUP($K45,'[11]200Д'!$D$20:$W$145,4,FALSE)</f>
        <v>НИКОЛАЕВА</v>
      </c>
      <c r="C45" s="38" t="str">
        <f>VLOOKUP($K45,'[11]200Д'!$D$20:$W$145,5,FALSE)</f>
        <v>Анна</v>
      </c>
      <c r="D45" s="39" t="str">
        <f>VLOOKUP($K45,'[11]200Д'!$D$20:$W$145,6,FALSE)</f>
        <v>09.06.1999</v>
      </c>
      <c r="E45" s="40" t="str">
        <f>VLOOKUP($K45,'[11]200Д'!$D$20:$W$145,7,FALSE)</f>
        <v>КМС</v>
      </c>
      <c r="F45" s="41" t="str">
        <f>VLOOKUP($K45,'[11]200Д'!$D$20:$W$145,8,FALSE)</f>
        <v xml:space="preserve">Санкт-Петербург </v>
      </c>
      <c r="G45" s="40">
        <f>VLOOKUP($K45,'[11]200Д'!$D$20:$W$145,3,FALSE)</f>
        <v>154</v>
      </c>
      <c r="H45" s="51"/>
      <c r="I45" s="51"/>
      <c r="J45" s="52"/>
      <c r="K45" s="49">
        <v>43</v>
      </c>
    </row>
    <row r="46" spans="1:11" x14ac:dyDescent="0.25">
      <c r="A46" s="45">
        <v>4</v>
      </c>
      <c r="B46" s="38" t="str">
        <f>VLOOKUP($K46,'[11]200Д'!$D$20:$W$145,4,FALSE)</f>
        <v>БРАГИНА</v>
      </c>
      <c r="C46" s="38" t="str">
        <f>VLOOKUP($K46,'[11]200Д'!$D$20:$W$145,5,FALSE)</f>
        <v>Анастасия</v>
      </c>
      <c r="D46" s="39" t="str">
        <f>VLOOKUP($K46,'[11]200Д'!$D$20:$W$145,6,FALSE)</f>
        <v>01.06.1998</v>
      </c>
      <c r="E46" s="40" t="str">
        <f>VLOOKUP($K46,'[11]200Д'!$D$20:$W$145,7,FALSE)</f>
        <v>МС</v>
      </c>
      <c r="F46" s="41" t="str">
        <f>VLOOKUP($K46,'[11]200Д'!$D$20:$W$145,8,FALSE)</f>
        <v xml:space="preserve">Новосибирская область </v>
      </c>
      <c r="G46" s="40">
        <f>VLOOKUP($K46,'[11]200Д'!$D$20:$W$145,3,FALSE)</f>
        <v>296</v>
      </c>
      <c r="H46" s="51"/>
      <c r="I46" s="51"/>
      <c r="J46" s="40"/>
      <c r="K46" s="49">
        <v>44</v>
      </c>
    </row>
    <row r="47" spans="1:11" x14ac:dyDescent="0.25">
      <c r="A47" s="45">
        <v>5</v>
      </c>
      <c r="B47" s="38" t="str">
        <f>VLOOKUP($K47,'[11]200Д'!$D$20:$W$145,4,FALSE)</f>
        <v>ЖОЛОБОВА</v>
      </c>
      <c r="C47" s="38" t="str">
        <f>VLOOKUP($K47,'[11]200Д'!$D$20:$W$145,5,FALSE)</f>
        <v>Анастасия</v>
      </c>
      <c r="D47" s="39" t="str">
        <f>VLOOKUP($K47,'[11]200Д'!$D$20:$W$145,6,FALSE)</f>
        <v>15.01.1998</v>
      </c>
      <c r="E47" s="40" t="str">
        <f>VLOOKUP($K47,'[11]200Д'!$D$20:$W$145,7,FALSE)</f>
        <v>МС</v>
      </c>
      <c r="F47" s="41" t="str">
        <f>VLOOKUP($K47,'[11]200Д'!$D$20:$W$145,8,FALSE)</f>
        <v xml:space="preserve">Волгоградская область </v>
      </c>
      <c r="G47" s="40">
        <f>VLOOKUP($K47,'[11]200Д'!$D$20:$W$145,3,FALSE)</f>
        <v>495</v>
      </c>
      <c r="H47" s="51"/>
      <c r="I47" s="51"/>
      <c r="J47" s="53"/>
      <c r="K47" s="49">
        <v>45</v>
      </c>
    </row>
    <row r="48" spans="1:11" x14ac:dyDescent="0.25">
      <c r="A48" s="45">
        <v>6</v>
      </c>
      <c r="B48" s="38" t="str">
        <f>VLOOKUP($K48,'[11]200Д'!$D$20:$W$145,4,FALSE)</f>
        <v>КИМ</v>
      </c>
      <c r="C48" s="38" t="str">
        <f>VLOOKUP($K48,'[11]200Д'!$D$20:$W$145,5,FALSE)</f>
        <v>Анна</v>
      </c>
      <c r="D48" s="39" t="str">
        <f>VLOOKUP($K48,'[11]200Д'!$D$20:$W$145,6,FALSE)</f>
        <v>19.02.1997</v>
      </c>
      <c r="E48" s="40" t="str">
        <f>VLOOKUP($K48,'[11]200Д'!$D$20:$W$145,7,FALSE)</f>
        <v>КМС</v>
      </c>
      <c r="F48" s="41" t="str">
        <f>VLOOKUP($K48,'[11]200Д'!$D$20:$W$145,8,FALSE)</f>
        <v xml:space="preserve">Санкт-Петербург </v>
      </c>
      <c r="G48" s="40">
        <f>VLOOKUP($K48,'[11]200Д'!$D$20:$W$145,3,FALSE)</f>
        <v>130</v>
      </c>
      <c r="H48" s="51"/>
      <c r="I48" s="51"/>
      <c r="J48" s="53"/>
      <c r="K48" s="49">
        <v>46</v>
      </c>
    </row>
    <row r="49" spans="1:11" x14ac:dyDescent="0.25">
      <c r="A49" s="45"/>
      <c r="B49" s="38"/>
      <c r="C49" s="38"/>
      <c r="D49" s="39"/>
      <c r="E49" s="40"/>
      <c r="F49" s="41"/>
      <c r="G49" s="40"/>
      <c r="H49" s="51"/>
      <c r="I49" s="51"/>
      <c r="J49" s="53"/>
      <c r="K49" s="49"/>
    </row>
    <row r="50" spans="1:11" ht="15.75" customHeight="1" x14ac:dyDescent="0.25">
      <c r="A50" s="37"/>
      <c r="B50" s="46" t="s">
        <v>29</v>
      </c>
      <c r="C50" s="46"/>
      <c r="D50" s="50"/>
      <c r="E50" s="54"/>
      <c r="F50" s="41"/>
      <c r="G50" s="40"/>
      <c r="H50" s="51"/>
      <c r="I50" s="51"/>
      <c r="J50" s="52"/>
    </row>
    <row r="51" spans="1:11" ht="15.75" customHeight="1" x14ac:dyDescent="0.25">
      <c r="A51" s="37">
        <v>1</v>
      </c>
      <c r="B51" s="38" t="str">
        <f>VLOOKUP($K51,'[11]200Д'!$D$20:$W$145,4,FALSE)</f>
        <v>ТУМАЛАЕВА</v>
      </c>
      <c r="C51" s="38" t="str">
        <f>VLOOKUP($K51,'[11]200Д'!$D$20:$W$145,5,FALSE)</f>
        <v>Айдан</v>
      </c>
      <c r="D51" s="39" t="str">
        <f>VLOOKUP($K51,'[11]200Д'!$D$20:$W$145,6,FALSE)</f>
        <v>04.07.1998</v>
      </c>
      <c r="E51" s="40">
        <f>VLOOKUP($K51,'[11]200Д'!$D$20:$W$145,7,FALSE)</f>
        <v>1</v>
      </c>
      <c r="F51" s="41" t="str">
        <f>VLOOKUP($K51,'[11]200Д'!$D$20:$W$145,8,FALSE)</f>
        <v xml:space="preserve">Республика Дагестан </v>
      </c>
      <c r="G51" s="40">
        <f>VLOOKUP($K51,'[11]200Д'!$D$20:$W$145,3,FALSE)</f>
        <v>331</v>
      </c>
      <c r="H51" s="51"/>
      <c r="I51" s="51"/>
      <c r="J51" s="53"/>
      <c r="K51" s="2">
        <v>51</v>
      </c>
    </row>
    <row r="52" spans="1:11" ht="15.75" customHeight="1" x14ac:dyDescent="0.25">
      <c r="A52" s="37">
        <v>2</v>
      </c>
      <c r="B52" s="38" t="str">
        <f>VLOOKUP($K52,'[11]200Д'!$D$20:$W$145,4,FALSE)</f>
        <v>ЛЕОНОВА</v>
      </c>
      <c r="C52" s="38" t="str">
        <f>VLOOKUP($K52,'[11]200Д'!$D$20:$W$145,5,FALSE)</f>
        <v>Алина</v>
      </c>
      <c r="D52" s="39" t="str">
        <f>VLOOKUP($K52,'[11]200Д'!$D$20:$W$145,6,FALSE)</f>
        <v>02.10.1998</v>
      </c>
      <c r="E52" s="40" t="str">
        <f>VLOOKUP($K52,'[11]200Д'!$D$20:$W$145,7,FALSE)</f>
        <v>КМС</v>
      </c>
      <c r="F52" s="41" t="str">
        <f>VLOOKUP($K52,'[11]200Д'!$D$20:$W$145,8,FALSE)</f>
        <v xml:space="preserve">Омская область </v>
      </c>
      <c r="G52" s="40">
        <f>VLOOKUP($K52,'[11]200Д'!$D$20:$W$145,3,FALSE)</f>
        <v>198</v>
      </c>
      <c r="H52" s="51"/>
      <c r="I52" s="51"/>
      <c r="J52" s="40"/>
      <c r="K52" s="2">
        <v>52</v>
      </c>
    </row>
    <row r="53" spans="1:11" ht="15.75" customHeight="1" x14ac:dyDescent="0.25">
      <c r="A53" s="37">
        <v>3</v>
      </c>
      <c r="B53" s="38" t="str">
        <f>VLOOKUP($K53,'[11]200Д'!$D$20:$W$145,4,FALSE)</f>
        <v>ЖУКОВА</v>
      </c>
      <c r="C53" s="38" t="str">
        <f>VLOOKUP($K53,'[11]200Д'!$D$20:$W$145,5,FALSE)</f>
        <v>Марина</v>
      </c>
      <c r="D53" s="39" t="str">
        <f>VLOOKUP($K53,'[11]200Д'!$D$20:$W$145,6,FALSE)</f>
        <v>03.03.1998</v>
      </c>
      <c r="E53" s="40" t="str">
        <f>VLOOKUP($K53,'[11]200Д'!$D$20:$W$145,7,FALSE)</f>
        <v>КМС</v>
      </c>
      <c r="F53" s="41" t="str">
        <f>VLOOKUP($K53,'[11]200Д'!$D$20:$W$145,8,FALSE)</f>
        <v xml:space="preserve">Санкт-Петербург </v>
      </c>
      <c r="G53" s="40">
        <f>VLOOKUP($K53,'[11]200Д'!$D$20:$W$145,3,FALSE)</f>
        <v>122</v>
      </c>
      <c r="H53" s="51"/>
      <c r="I53" s="51"/>
      <c r="J53" s="52"/>
      <c r="K53" s="2">
        <v>53</v>
      </c>
    </row>
    <row r="54" spans="1:11" ht="15.75" customHeight="1" x14ac:dyDescent="0.25">
      <c r="A54" s="45">
        <v>4</v>
      </c>
      <c r="B54" s="38" t="str">
        <f>VLOOKUP($K54,'[11]200Д'!$D$20:$W$145,4,FALSE)</f>
        <v>ВАСИЛЬЕВА</v>
      </c>
      <c r="C54" s="38" t="str">
        <f>VLOOKUP($K54,'[11]200Д'!$D$20:$W$145,5,FALSE)</f>
        <v>Лиана</v>
      </c>
      <c r="D54" s="39" t="str">
        <f>VLOOKUP($K54,'[11]200Д'!$D$20:$W$145,6,FALSE)</f>
        <v>07.07.2001</v>
      </c>
      <c r="E54" s="40" t="str">
        <f>VLOOKUP($K54,'[11]200Д'!$D$20:$W$145,7,FALSE)</f>
        <v>КМС</v>
      </c>
      <c r="F54" s="41" t="str">
        <f>VLOOKUP($K54,'[11]200Д'!$D$20:$W$145,8,FALSE)</f>
        <v>Нижегородская область Чувашская республика</v>
      </c>
      <c r="G54" s="40">
        <f>VLOOKUP($K54,'[11]200Д'!$D$20:$W$145,3,FALSE)</f>
        <v>66</v>
      </c>
      <c r="H54" s="51"/>
      <c r="I54" s="51"/>
      <c r="J54" s="40"/>
      <c r="K54" s="2">
        <v>54</v>
      </c>
    </row>
    <row r="55" spans="1:11" ht="15.75" customHeight="1" x14ac:dyDescent="0.25">
      <c r="A55" s="45">
        <v>5</v>
      </c>
      <c r="B55" s="38" t="str">
        <f>VLOOKUP($K55,'[11]200Д'!$D$20:$W$145,4,FALSE)</f>
        <v>ГРАУДЫНЬ</v>
      </c>
      <c r="C55" s="38" t="str">
        <f>VLOOKUP($K55,'[11]200Д'!$D$20:$W$145,5,FALSE)</f>
        <v>Полина</v>
      </c>
      <c r="D55" s="39" t="str">
        <f>VLOOKUP($K55,'[11]200Д'!$D$20:$W$145,6,FALSE)</f>
        <v>17.06.1998</v>
      </c>
      <c r="E55" s="40" t="str">
        <f>VLOOKUP($K55,'[11]200Д'!$D$20:$W$145,7,FALSE)</f>
        <v>КМС</v>
      </c>
      <c r="F55" s="41" t="str">
        <f>VLOOKUP($K55,'[11]200Д'!$D$20:$W$145,8,FALSE)</f>
        <v xml:space="preserve">Москва </v>
      </c>
      <c r="G55" s="40">
        <f>VLOOKUP($K55,'[11]200Д'!$D$20:$W$145,3,FALSE)</f>
        <v>374</v>
      </c>
      <c r="H55" s="51"/>
      <c r="I55" s="51"/>
      <c r="J55" s="52"/>
      <c r="K55" s="2">
        <v>55</v>
      </c>
    </row>
    <row r="56" spans="1:11" ht="15.75" customHeight="1" x14ac:dyDescent="0.25">
      <c r="A56" s="45">
        <v>6</v>
      </c>
      <c r="B56" s="38" t="str">
        <f>VLOOKUP($K56,'[11]200Д'!$D$20:$W$145,4,FALSE)</f>
        <v>ВАХРУШЕВА</v>
      </c>
      <c r="C56" s="38" t="str">
        <f>VLOOKUP($K56,'[11]200Д'!$D$20:$W$145,5,FALSE)</f>
        <v>Екатерина</v>
      </c>
      <c r="D56" s="39" t="str">
        <f>VLOOKUP($K56,'[11]200Д'!$D$20:$W$145,6,FALSE)</f>
        <v>06.01.1998</v>
      </c>
      <c r="E56" s="40" t="str">
        <f>VLOOKUP($K56,'[11]200Д'!$D$20:$W$145,7,FALSE)</f>
        <v>КМС</v>
      </c>
      <c r="F56" s="41" t="str">
        <f>VLOOKUP($K56,'[11]200Д'!$D$20:$W$145,8,FALSE)</f>
        <v xml:space="preserve">Свердловская область </v>
      </c>
      <c r="G56" s="40">
        <f>VLOOKUP($K56,'[11]200Д'!$D$20:$W$145,3,FALSE)</f>
        <v>319</v>
      </c>
      <c r="H56" s="51"/>
      <c r="I56" s="51"/>
      <c r="J56" s="52"/>
      <c r="K56" s="2">
        <v>56</v>
      </c>
    </row>
    <row r="57" spans="1:11" ht="15.75" customHeight="1" x14ac:dyDescent="0.25">
      <c r="A57" s="45"/>
      <c r="B57" s="38"/>
      <c r="C57" s="38"/>
      <c r="D57" s="39"/>
      <c r="E57" s="40"/>
      <c r="F57" s="41"/>
      <c r="G57" s="40"/>
      <c r="H57" s="51"/>
      <c r="I57" s="51"/>
      <c r="J57" s="52"/>
    </row>
    <row r="58" spans="1:11" ht="15.75" customHeight="1" x14ac:dyDescent="0.25">
      <c r="A58" s="37"/>
      <c r="B58" s="46" t="s">
        <v>30</v>
      </c>
      <c r="C58" s="46"/>
      <c r="D58" s="50"/>
      <c r="E58" s="55"/>
      <c r="F58" s="41"/>
      <c r="G58" s="40"/>
      <c r="H58" s="51"/>
      <c r="I58" s="51"/>
      <c r="J58" s="52"/>
    </row>
    <row r="59" spans="1:11" ht="15.75" customHeight="1" x14ac:dyDescent="0.25">
      <c r="A59" s="37">
        <v>1</v>
      </c>
      <c r="B59" s="38" t="str">
        <f>VLOOKUP($K59,'[11]200Д'!$D$20:$W$145,4,FALSE)</f>
        <v>ИВАНОВА</v>
      </c>
      <c r="C59" s="38" t="str">
        <f>VLOOKUP($K59,'[11]200Д'!$D$20:$W$145,5,FALSE)</f>
        <v>Екатерина</v>
      </c>
      <c r="D59" s="39" t="str">
        <f>VLOOKUP($K59,'[11]200Д'!$D$20:$W$145,6,FALSE)</f>
        <v>15.05.1998</v>
      </c>
      <c r="E59" s="40" t="str">
        <f>VLOOKUP($K59,'[11]200Д'!$D$20:$W$145,7,FALSE)</f>
        <v>МС</v>
      </c>
      <c r="F59" s="41" t="str">
        <f>VLOOKUP($K59,'[11]200Д'!$D$20:$W$145,8,FALSE)</f>
        <v xml:space="preserve">Иркутская область </v>
      </c>
      <c r="G59" s="40">
        <f>VLOOKUP($K59,'[11]200Д'!$D$20:$W$145,3,FALSE)</f>
        <v>218</v>
      </c>
      <c r="H59" s="51"/>
      <c r="I59" s="51"/>
      <c r="J59" s="52"/>
      <c r="K59" s="2">
        <v>61</v>
      </c>
    </row>
    <row r="60" spans="1:11" ht="15.75" customHeight="1" x14ac:dyDescent="0.25">
      <c r="A60" s="37">
        <v>2</v>
      </c>
      <c r="B60" s="38" t="str">
        <f>VLOOKUP($K60,'[11]200Д'!$D$20:$W$145,4,FALSE)</f>
        <v>ПАРХОМЧУК</v>
      </c>
      <c r="C60" s="38" t="str">
        <f>VLOOKUP($K60,'[11]200Д'!$D$20:$W$145,5,FALSE)</f>
        <v>Виктория</v>
      </c>
      <c r="D60" s="39" t="str">
        <f>VLOOKUP($K60,'[11]200Д'!$D$20:$W$145,6,FALSE)</f>
        <v>20.08.1998</v>
      </c>
      <c r="E60" s="40" t="str">
        <f>VLOOKUP($K60,'[11]200Д'!$D$20:$W$145,7,FALSE)</f>
        <v>КМС</v>
      </c>
      <c r="F60" s="41" t="str">
        <f>VLOOKUP($K60,'[11]200Д'!$D$20:$W$145,8,FALSE)</f>
        <v xml:space="preserve">Тюменская область </v>
      </c>
      <c r="G60" s="40">
        <f>VLOOKUP($K60,'[11]200Д'!$D$20:$W$145,3,FALSE)</f>
        <v>53</v>
      </c>
      <c r="H60" s="51"/>
      <c r="I60" s="51"/>
      <c r="J60" s="40"/>
      <c r="K60" s="2">
        <v>62</v>
      </c>
    </row>
    <row r="61" spans="1:11" ht="15.75" customHeight="1" x14ac:dyDescent="0.25">
      <c r="A61" s="37">
        <v>3</v>
      </c>
      <c r="B61" s="38" t="str">
        <f>VLOOKUP($K61,'[11]200Д'!$D$20:$W$145,4,FALSE)</f>
        <v>ЛИСТКОВА</v>
      </c>
      <c r="C61" s="38" t="str">
        <f>VLOOKUP($K61,'[11]200Д'!$D$20:$W$145,5,FALSE)</f>
        <v>Валентина</v>
      </c>
      <c r="D61" s="39" t="str">
        <f>VLOOKUP($K61,'[11]200Д'!$D$20:$W$145,6,FALSE)</f>
        <v>13.12.1999</v>
      </c>
      <c r="E61" s="40" t="str">
        <f>VLOOKUP($K61,'[11]200Д'!$D$20:$W$145,7,FALSE)</f>
        <v>КМС</v>
      </c>
      <c r="F61" s="41" t="str">
        <f>VLOOKUP($K61,'[11]200Д'!$D$20:$W$145,8,FALSE)</f>
        <v xml:space="preserve">Иркутская область </v>
      </c>
      <c r="G61" s="40">
        <f>VLOOKUP($K61,'[11]200Д'!$D$20:$W$145,3,FALSE)</f>
        <v>219</v>
      </c>
      <c r="H61" s="51"/>
      <c r="I61" s="51"/>
      <c r="J61" s="40"/>
      <c r="K61" s="2">
        <v>63</v>
      </c>
    </row>
    <row r="62" spans="1:11" ht="15.75" customHeight="1" x14ac:dyDescent="0.25">
      <c r="A62" s="45">
        <v>4</v>
      </c>
      <c r="B62" s="38" t="str">
        <f>VLOOKUP($K62,'[11]200Д'!$D$20:$W$145,4,FALSE)</f>
        <v>КИСЕЛЕВА</v>
      </c>
      <c r="C62" s="38" t="str">
        <f>VLOOKUP($K62,'[11]200Д'!$D$20:$W$145,5,FALSE)</f>
        <v>Татьяна</v>
      </c>
      <c r="D62" s="39" t="str">
        <f>VLOOKUP($K62,'[11]200Д'!$D$20:$W$145,6,FALSE)</f>
        <v>06.02.1997</v>
      </c>
      <c r="E62" s="40" t="str">
        <f>VLOOKUP($K62,'[11]200Д'!$D$20:$W$145,7,FALSE)</f>
        <v>КМС</v>
      </c>
      <c r="F62" s="41" t="str">
        <f>VLOOKUP($K62,'[11]200Д'!$D$20:$W$145,8,FALSE)</f>
        <v xml:space="preserve">Курганская область </v>
      </c>
      <c r="G62" s="40">
        <f>VLOOKUP($K62,'[11]200Д'!$D$20:$W$145,3,FALSE)</f>
        <v>38</v>
      </c>
      <c r="H62" s="51"/>
      <c r="I62" s="48" t="s">
        <v>27</v>
      </c>
      <c r="J62" s="40"/>
      <c r="K62" s="2">
        <v>64</v>
      </c>
    </row>
    <row r="63" spans="1:11" ht="15.75" customHeight="1" x14ac:dyDescent="0.25">
      <c r="A63" s="45">
        <v>5</v>
      </c>
      <c r="B63" s="38" t="str">
        <f>VLOOKUP($K63,'[11]200Д'!$D$20:$W$145,4,FALSE)</f>
        <v>КУЧЕНЕВА</v>
      </c>
      <c r="C63" s="38" t="str">
        <f>VLOOKUP($K63,'[11]200Д'!$D$20:$W$145,5,FALSE)</f>
        <v>Юлия</v>
      </c>
      <c r="D63" s="39" t="str">
        <f>VLOOKUP($K63,'[11]200Д'!$D$20:$W$145,6,FALSE)</f>
        <v>11.09.1999</v>
      </c>
      <c r="E63" s="40" t="str">
        <f>VLOOKUP($K63,'[11]200Д'!$D$20:$W$145,7,FALSE)</f>
        <v>КМС</v>
      </c>
      <c r="F63" s="41" t="str">
        <f>VLOOKUP($K63,'[11]200Д'!$D$20:$W$145,8,FALSE)</f>
        <v xml:space="preserve">Волгоградская область </v>
      </c>
      <c r="G63" s="40">
        <f>VLOOKUP($K63,'[11]200Д'!$D$20:$W$145,3,FALSE)</f>
        <v>499</v>
      </c>
      <c r="H63" s="51"/>
      <c r="I63" s="51"/>
      <c r="J63" s="52"/>
      <c r="K63" s="2">
        <v>65</v>
      </c>
    </row>
    <row r="64" spans="1:11" ht="15.75" customHeight="1" x14ac:dyDescent="0.25">
      <c r="A64" s="45">
        <v>6</v>
      </c>
      <c r="B64" s="38" t="str">
        <f>VLOOKUP($K64,'[11]200Д'!$D$20:$W$145,4,FALSE)</f>
        <v>ЕРЕМЕЕВА</v>
      </c>
      <c r="C64" s="38" t="str">
        <f>VLOOKUP($K64,'[11]200Д'!$D$20:$W$145,5,FALSE)</f>
        <v>Анастасия</v>
      </c>
      <c r="D64" s="39" t="str">
        <f>VLOOKUP($K64,'[11]200Д'!$D$20:$W$145,6,FALSE)</f>
        <v>01.03.1998</v>
      </c>
      <c r="E64" s="40" t="str">
        <f>VLOOKUP($K64,'[11]200Д'!$D$20:$W$145,7,FALSE)</f>
        <v>МС</v>
      </c>
      <c r="F64" s="41" t="str">
        <f>VLOOKUP($K64,'[11]200Д'!$D$20:$W$145,8,FALSE)</f>
        <v xml:space="preserve">Московская область </v>
      </c>
      <c r="G64" s="40">
        <f>VLOOKUP($K64,'[11]200Д'!$D$20:$W$145,3,FALSE)</f>
        <v>269</v>
      </c>
      <c r="H64" s="51"/>
      <c r="I64" s="51"/>
      <c r="J64" s="52"/>
      <c r="K64" s="2">
        <v>66</v>
      </c>
    </row>
    <row r="65" spans="1:11" ht="15.75" customHeight="1" x14ac:dyDescent="0.25">
      <c r="A65" s="37"/>
      <c r="B65" s="56"/>
      <c r="C65" s="56"/>
      <c r="D65" s="57"/>
      <c r="E65" s="58"/>
      <c r="F65" s="41"/>
      <c r="G65" s="40"/>
      <c r="H65" s="51"/>
      <c r="I65" s="51"/>
      <c r="J65" s="52"/>
    </row>
    <row r="66" spans="1:11" ht="15.75" customHeight="1" x14ac:dyDescent="0.25">
      <c r="A66" s="37"/>
      <c r="B66" s="59" t="s">
        <v>31</v>
      </c>
      <c r="C66" s="59"/>
      <c r="D66" s="60"/>
      <c r="E66" s="58"/>
      <c r="F66" s="41"/>
      <c r="G66" s="40"/>
      <c r="H66" s="51"/>
      <c r="I66" s="51"/>
      <c r="J66" s="52"/>
    </row>
    <row r="67" spans="1:11" ht="15.75" customHeight="1" x14ac:dyDescent="0.25">
      <c r="A67" s="37">
        <v>1</v>
      </c>
      <c r="B67" s="38"/>
      <c r="C67" s="38"/>
      <c r="D67" s="39"/>
      <c r="E67" s="40"/>
      <c r="F67" s="41"/>
      <c r="G67" s="40"/>
      <c r="H67" s="51"/>
      <c r="I67" s="51"/>
      <c r="J67" s="40"/>
      <c r="K67" s="2">
        <v>71</v>
      </c>
    </row>
    <row r="68" spans="1:11" ht="15.75" customHeight="1" x14ac:dyDescent="0.25">
      <c r="A68" s="37">
        <v>2</v>
      </c>
      <c r="B68" s="38" t="str">
        <f>VLOOKUP($K68,'[11]200Д'!$D$20:$W$145,4,FALSE)</f>
        <v>НИКИТИНА</v>
      </c>
      <c r="C68" s="38" t="str">
        <f>VLOOKUP($K68,'[11]200Д'!$D$20:$W$145,5,FALSE)</f>
        <v>Елена</v>
      </c>
      <c r="D68" s="39" t="str">
        <f>VLOOKUP($K68,'[11]200Д'!$D$20:$W$145,6,FALSE)</f>
        <v>03.05.1998</v>
      </c>
      <c r="E68" s="40" t="str">
        <f>VLOOKUP($K68,'[11]200Д'!$D$20:$W$145,7,FALSE)</f>
        <v>КМС</v>
      </c>
      <c r="F68" s="41" t="str">
        <f>VLOOKUP($K68,'[11]200Д'!$D$20:$W$145,8,FALSE)</f>
        <v xml:space="preserve">Омская область </v>
      </c>
      <c r="G68" s="40">
        <f>VLOOKUP($K68,'[11]200Д'!$D$20:$W$145,3,FALSE)</f>
        <v>227</v>
      </c>
      <c r="H68" s="51"/>
      <c r="I68" s="51"/>
      <c r="J68" s="40"/>
      <c r="K68" s="2">
        <v>72</v>
      </c>
    </row>
    <row r="69" spans="1:11" ht="15.75" customHeight="1" x14ac:dyDescent="0.25">
      <c r="A69" s="45">
        <v>3</v>
      </c>
      <c r="B69" s="38" t="str">
        <f>VLOOKUP($K69,'[11]200Д'!$D$20:$W$145,4,FALSE)</f>
        <v>КРАСНОВА</v>
      </c>
      <c r="C69" s="38" t="str">
        <f>VLOOKUP($K69,'[11]200Д'!$D$20:$W$145,5,FALSE)</f>
        <v>Карина</v>
      </c>
      <c r="D69" s="39" t="str">
        <f>VLOOKUP($K69,'[11]200Д'!$D$20:$W$145,6,FALSE)</f>
        <v>09.07.2000</v>
      </c>
      <c r="E69" s="40" t="str">
        <f>VLOOKUP($K69,'[11]200Д'!$D$20:$W$145,7,FALSE)</f>
        <v>КМС</v>
      </c>
      <c r="F69" s="41" t="str">
        <f>VLOOKUP($K69,'[11]200Д'!$D$20:$W$145,8,FALSE)</f>
        <v>Московская область Тульская область</v>
      </c>
      <c r="G69" s="40">
        <f>VLOOKUP($K69,'[11]200Д'!$D$20:$W$145,3,FALSE)</f>
        <v>274</v>
      </c>
      <c r="H69" s="51"/>
      <c r="I69" s="51"/>
      <c r="J69" s="40"/>
      <c r="K69" s="2">
        <v>73</v>
      </c>
    </row>
    <row r="70" spans="1:11" ht="15.75" customHeight="1" x14ac:dyDescent="0.25">
      <c r="A70" s="37">
        <v>4</v>
      </c>
      <c r="B70" s="38" t="str">
        <f>VLOOKUP($K70,'[11]200Д'!$D$20:$W$145,4,FALSE)</f>
        <v>АЛИСОВА</v>
      </c>
      <c r="C70" s="38" t="str">
        <f>VLOOKUP($K70,'[11]200Д'!$D$20:$W$145,5,FALSE)</f>
        <v>Елизавета</v>
      </c>
      <c r="D70" s="39" t="str">
        <f>VLOOKUP($K70,'[11]200Д'!$D$20:$W$145,6,FALSE)</f>
        <v>21.06.2000</v>
      </c>
      <c r="E70" s="40" t="str">
        <f>VLOOKUP($K70,'[11]200Д'!$D$20:$W$145,7,FALSE)</f>
        <v>КМС</v>
      </c>
      <c r="F70" s="41" t="str">
        <f>VLOOKUP($K70,'[11]200Д'!$D$20:$W$145,8,FALSE)</f>
        <v>Санкт-Петербург Липецкая область</v>
      </c>
      <c r="G70" s="40">
        <f>VLOOKUP($K70,'[11]200Д'!$D$20:$W$145,3,FALSE)</f>
        <v>103</v>
      </c>
      <c r="H70" s="51"/>
      <c r="I70" s="51"/>
      <c r="J70" s="52"/>
      <c r="K70" s="2">
        <v>74</v>
      </c>
    </row>
    <row r="71" spans="1:11" ht="15.75" customHeight="1" x14ac:dyDescent="0.25">
      <c r="A71" s="37">
        <v>5</v>
      </c>
      <c r="B71" s="38" t="str">
        <f>VLOOKUP($K71,'[11]200Д'!$D$20:$W$145,4,FALSE)</f>
        <v>ПЕТРИЩЕВА</v>
      </c>
      <c r="C71" s="38" t="str">
        <f>VLOOKUP($K71,'[11]200Д'!$D$20:$W$145,5,FALSE)</f>
        <v>Юлия</v>
      </c>
      <c r="D71" s="39" t="str">
        <f>VLOOKUP($K71,'[11]200Д'!$D$20:$W$145,6,FALSE)</f>
        <v>02.03.1997</v>
      </c>
      <c r="E71" s="40" t="str">
        <f>VLOOKUP($K71,'[11]200Д'!$D$20:$W$145,7,FALSE)</f>
        <v>КМС</v>
      </c>
      <c r="F71" s="41" t="str">
        <f>VLOOKUP($K71,'[11]200Д'!$D$20:$W$145,8,FALSE)</f>
        <v xml:space="preserve">Курская область </v>
      </c>
      <c r="G71" s="40">
        <f>VLOOKUP($K71,'[11]200Д'!$D$20:$W$145,3,FALSE)</f>
        <v>208</v>
      </c>
      <c r="H71" s="51"/>
      <c r="I71" s="51"/>
      <c r="J71" s="52"/>
      <c r="K71" s="2">
        <v>75</v>
      </c>
    </row>
    <row r="72" spans="1:11" ht="15.75" customHeight="1" x14ac:dyDescent="0.25">
      <c r="A72" s="37">
        <v>6</v>
      </c>
      <c r="B72" s="38" t="str">
        <f>VLOOKUP($K72,'[11]200Д'!$D$20:$W$145,4,FALSE)</f>
        <v>ТАРАСОВА</v>
      </c>
      <c r="C72" s="38" t="str">
        <f>VLOOKUP($K72,'[11]200Д'!$D$20:$W$145,5,FALSE)</f>
        <v>Алина</v>
      </c>
      <c r="D72" s="39" t="str">
        <f>VLOOKUP($K72,'[11]200Д'!$D$20:$W$145,6,FALSE)</f>
        <v>11.05.1999</v>
      </c>
      <c r="E72" s="40" t="str">
        <f>VLOOKUP($K72,'[11]200Д'!$D$20:$W$145,7,FALSE)</f>
        <v>КМС</v>
      </c>
      <c r="F72" s="41" t="str">
        <f>VLOOKUP($K72,'[11]200Д'!$D$20:$W$145,8,FALSE)</f>
        <v xml:space="preserve">Красноярский край </v>
      </c>
      <c r="G72" s="40">
        <f>VLOOKUP($K72,'[11]200Д'!$D$20:$W$145,3,FALSE)</f>
        <v>51</v>
      </c>
      <c r="H72" s="51"/>
      <c r="I72" s="51"/>
      <c r="J72" s="40"/>
      <c r="K72" s="2">
        <v>76</v>
      </c>
    </row>
    <row r="73" spans="1:11" ht="15.75" customHeight="1" x14ac:dyDescent="0.25">
      <c r="A73" s="37"/>
      <c r="B73" s="56"/>
      <c r="C73" s="56"/>
      <c r="D73" s="57"/>
      <c r="E73" s="58"/>
      <c r="F73" s="41"/>
      <c r="G73" s="40"/>
      <c r="H73" s="51"/>
      <c r="I73" s="51"/>
      <c r="J73" s="52"/>
    </row>
    <row r="74" spans="1:11" ht="15.75" customHeight="1" x14ac:dyDescent="0.25">
      <c r="A74" s="37"/>
      <c r="B74" s="59" t="s">
        <v>32</v>
      </c>
      <c r="C74" s="59"/>
      <c r="D74" s="60"/>
      <c r="E74" s="58"/>
      <c r="F74" s="41"/>
      <c r="G74" s="40"/>
      <c r="H74" s="51"/>
      <c r="I74" s="51"/>
      <c r="J74" s="52"/>
    </row>
    <row r="75" spans="1:11" ht="15.75" customHeight="1" x14ac:dyDescent="0.25">
      <c r="A75" s="37">
        <v>1</v>
      </c>
      <c r="B75" s="38" t="str">
        <f>VLOOKUP($K75,'[11]200Д'!$D$20:$W$145,4,FALSE)</f>
        <v>КАЛИНИНА</v>
      </c>
      <c r="C75" s="38" t="str">
        <f>VLOOKUP($K75,'[11]200Д'!$D$20:$W$145,5,FALSE)</f>
        <v>Ольга</v>
      </c>
      <c r="D75" s="39" t="str">
        <f>VLOOKUP($K75,'[11]200Д'!$D$20:$W$145,6,FALSE)</f>
        <v>01.11.1999</v>
      </c>
      <c r="E75" s="40">
        <f>VLOOKUP($K75,'[11]200Д'!$D$20:$W$145,7,FALSE)</f>
        <v>1</v>
      </c>
      <c r="F75" s="41" t="str">
        <f>VLOOKUP($K75,'[11]200Д'!$D$20:$W$145,8,FALSE)</f>
        <v xml:space="preserve">Нижегородская область </v>
      </c>
      <c r="G75" s="40">
        <f>VLOOKUP($K75,'[11]200Д'!$D$20:$W$145,3,FALSE)</f>
        <v>59</v>
      </c>
      <c r="H75" s="51"/>
      <c r="I75" s="51"/>
      <c r="J75" s="40"/>
      <c r="K75" s="2">
        <v>81</v>
      </c>
    </row>
    <row r="76" spans="1:11" ht="15.75" customHeight="1" x14ac:dyDescent="0.25">
      <c r="A76" s="45">
        <v>2</v>
      </c>
      <c r="B76" s="38" t="str">
        <f>VLOOKUP($K76,'[11]200Д'!$D$20:$W$145,4,FALSE)</f>
        <v>ГРИЩЕНКО</v>
      </c>
      <c r="C76" s="38" t="str">
        <f>VLOOKUP($K76,'[11]200Д'!$D$20:$W$145,5,FALSE)</f>
        <v>Алина</v>
      </c>
      <c r="D76" s="39" t="str">
        <f>VLOOKUP($K76,'[11]200Д'!$D$20:$W$145,6,FALSE)</f>
        <v>02.11.1997</v>
      </c>
      <c r="E76" s="40" t="str">
        <f>VLOOKUP($K76,'[11]200Д'!$D$20:$W$145,7,FALSE)</f>
        <v>КМС</v>
      </c>
      <c r="F76" s="41" t="str">
        <f>VLOOKUP($K76,'[11]200Д'!$D$20:$W$145,8,FALSE)</f>
        <v xml:space="preserve">Ростовская область </v>
      </c>
      <c r="G76" s="40">
        <f>VLOOKUP($K76,'[11]200Д'!$D$20:$W$145,3,FALSE)</f>
        <v>337</v>
      </c>
      <c r="H76" s="51"/>
      <c r="I76" s="51"/>
      <c r="J76" s="52"/>
      <c r="K76" s="2">
        <v>82</v>
      </c>
    </row>
    <row r="77" spans="1:11" ht="15.75" customHeight="1" x14ac:dyDescent="0.25">
      <c r="A77" s="37">
        <v>3</v>
      </c>
      <c r="B77" s="38" t="str">
        <f>VLOOKUP($K77,'[11]200Д'!$D$20:$W$145,4,FALSE)</f>
        <v>ТРЯЛИНА</v>
      </c>
      <c r="C77" s="38" t="str">
        <f>VLOOKUP($K77,'[11]200Д'!$D$20:$W$145,5,FALSE)</f>
        <v>Дарья</v>
      </c>
      <c r="D77" s="39" t="str">
        <f>VLOOKUP($K77,'[11]200Д'!$D$20:$W$145,6,FALSE)</f>
        <v>24.07.1999</v>
      </c>
      <c r="E77" s="40" t="str">
        <f>VLOOKUP($K77,'[11]200Д'!$D$20:$W$145,7,FALSE)</f>
        <v>КМС</v>
      </c>
      <c r="F77" s="41" t="str">
        <f>VLOOKUP($K77,'[11]200Д'!$D$20:$W$145,8,FALSE)</f>
        <v xml:space="preserve">Пензенская область </v>
      </c>
      <c r="G77" s="40">
        <f>VLOOKUP($K77,'[11]200Д'!$D$20:$W$145,3,FALSE)</f>
        <v>294</v>
      </c>
      <c r="H77" s="51"/>
      <c r="I77" s="51"/>
      <c r="J77" s="52"/>
      <c r="K77" s="2">
        <v>83</v>
      </c>
    </row>
    <row r="78" spans="1:11" ht="15.75" customHeight="1" x14ac:dyDescent="0.25">
      <c r="A78" s="37">
        <v>4</v>
      </c>
      <c r="B78" s="38" t="str">
        <f>VLOOKUP($K78,'[11]200Д'!$D$20:$W$145,4,FALSE)</f>
        <v>ГОЛИКОВА</v>
      </c>
      <c r="C78" s="38" t="str">
        <f>VLOOKUP($K78,'[11]200Д'!$D$20:$W$145,5,FALSE)</f>
        <v>Екатерина</v>
      </c>
      <c r="D78" s="39" t="str">
        <f>VLOOKUP($K78,'[11]200Д'!$D$20:$W$145,6,FALSE)</f>
        <v>17.09.2000</v>
      </c>
      <c r="E78" s="40">
        <f>VLOOKUP($K78,'[11]200Д'!$D$20:$W$145,7,FALSE)</f>
        <v>1</v>
      </c>
      <c r="F78" s="41" t="str">
        <f>VLOOKUP($K78,'[11]200Д'!$D$20:$W$145,8,FALSE)</f>
        <v>Санкт-Петербург Архангельская область</v>
      </c>
      <c r="G78" s="40">
        <f>VLOOKUP($K78,'[11]200Д'!$D$20:$W$145,3,FALSE)</f>
        <v>117</v>
      </c>
      <c r="H78" s="51"/>
      <c r="I78" s="51"/>
      <c r="J78" s="52"/>
      <c r="K78" s="2">
        <v>84</v>
      </c>
    </row>
    <row r="79" spans="1:11" ht="15.75" customHeight="1" x14ac:dyDescent="0.25">
      <c r="A79" s="37">
        <v>5</v>
      </c>
      <c r="B79" s="38" t="str">
        <f>VLOOKUP($K79,'[11]200Д'!$D$20:$W$145,4,FALSE)</f>
        <v>КОПРОВА</v>
      </c>
      <c r="C79" s="38" t="str">
        <f>VLOOKUP($K79,'[11]200Д'!$D$20:$W$145,5,FALSE)</f>
        <v>Екатерина</v>
      </c>
      <c r="D79" s="39" t="str">
        <f>VLOOKUP($K79,'[11]200Д'!$D$20:$W$145,6,FALSE)</f>
        <v>07.02.1999</v>
      </c>
      <c r="E79" s="40" t="str">
        <f>VLOOKUP($K79,'[11]200Д'!$D$20:$W$145,7,FALSE)</f>
        <v>КМС</v>
      </c>
      <c r="F79" s="41" t="str">
        <f>VLOOKUP($K79,'[11]200Д'!$D$20:$W$145,8,FALSE)</f>
        <v xml:space="preserve">Санкт-Петербург </v>
      </c>
      <c r="G79" s="40">
        <f>VLOOKUP($K79,'[11]200Д'!$D$20:$W$145,3,FALSE)</f>
        <v>133</v>
      </c>
      <c r="H79" s="51"/>
      <c r="I79" s="51"/>
      <c r="J79" s="52"/>
      <c r="K79" s="2">
        <v>85</v>
      </c>
    </row>
    <row r="80" spans="1:11" ht="15.75" customHeight="1" x14ac:dyDescent="0.25">
      <c r="A80" s="37">
        <v>6</v>
      </c>
      <c r="B80" s="38" t="str">
        <f>VLOOKUP($K80,'[11]200Д'!$D$20:$W$145,4,FALSE)</f>
        <v>МАНЦУРОВА</v>
      </c>
      <c r="C80" s="38" t="str">
        <f>VLOOKUP($K80,'[11]200Д'!$D$20:$W$145,5,FALSE)</f>
        <v>Кристина</v>
      </c>
      <c r="D80" s="39" t="str">
        <f>VLOOKUP($K80,'[11]200Д'!$D$20:$W$145,6,FALSE)</f>
        <v>26.08.1999</v>
      </c>
      <c r="E80" s="40">
        <f>VLOOKUP($K80,'[11]200Д'!$D$20:$W$145,7,FALSE)</f>
        <v>1</v>
      </c>
      <c r="F80" s="41" t="str">
        <f>VLOOKUP($K80,'[11]200Д'!$D$20:$W$145,8,FALSE)</f>
        <v xml:space="preserve">Курская область </v>
      </c>
      <c r="G80" s="40">
        <f>VLOOKUP($K80,'[11]200Д'!$D$20:$W$145,3,FALSE)</f>
        <v>207</v>
      </c>
      <c r="H80" s="51"/>
      <c r="I80" s="51"/>
      <c r="J80" s="52"/>
      <c r="K80" s="2">
        <v>86</v>
      </c>
    </row>
    <row r="81" spans="1:11" ht="15.75" customHeight="1" x14ac:dyDescent="0.25">
      <c r="A81" s="37"/>
      <c r="B81" s="59" t="s">
        <v>33</v>
      </c>
      <c r="C81" s="61"/>
      <c r="D81" s="62"/>
      <c r="E81" s="37"/>
      <c r="F81" s="41"/>
      <c r="G81" s="40"/>
      <c r="H81" s="51"/>
      <c r="I81" s="51"/>
      <c r="J81" s="52"/>
    </row>
    <row r="82" spans="1:11" x14ac:dyDescent="0.25">
      <c r="A82" s="40">
        <v>1</v>
      </c>
      <c r="B82" s="38" t="str">
        <f>VLOOKUP($K82,'[11]200Д'!$D$20:$W$145,4,FALSE)</f>
        <v xml:space="preserve">КОСАРЕВА </v>
      </c>
      <c r="C82" s="38" t="str">
        <f>VLOOKUP($K82,'[11]200Д'!$D$20:$W$145,5,FALSE)</f>
        <v>Наталья</v>
      </c>
      <c r="D82" s="63" t="str">
        <f>VLOOKUP($K82,'[11]200Д'!$D$20:$W$145,6,FALSE)</f>
        <v>26.10.2000</v>
      </c>
      <c r="E82" s="40">
        <f>VLOOKUP($K82,'[11]200Д'!$D$20:$W$145,7,FALSE)</f>
        <v>1</v>
      </c>
      <c r="F82" s="41" t="str">
        <f>VLOOKUP($K82,'[11]200Д'!$D$20:$W$145,8,FALSE)</f>
        <v xml:space="preserve">Санкт-Петербург </v>
      </c>
      <c r="G82" s="40">
        <f>VLOOKUP($K82,'[11]200Д'!$D$20:$W$145,3,FALSE)</f>
        <v>135</v>
      </c>
      <c r="H82" s="42"/>
      <c r="I82" s="42"/>
      <c r="J82" s="53"/>
      <c r="K82" s="2">
        <v>91</v>
      </c>
    </row>
    <row r="83" spans="1:11" x14ac:dyDescent="0.25">
      <c r="A83" s="64">
        <v>2</v>
      </c>
      <c r="B83" s="38" t="str">
        <f>VLOOKUP($K83,'[11]200Д'!$D$20:$W$145,4,FALSE)</f>
        <v>АГАПОВА</v>
      </c>
      <c r="C83" s="38" t="str">
        <f>VLOOKUP($K83,'[11]200Д'!$D$20:$W$145,5,FALSE)</f>
        <v>Алёна</v>
      </c>
      <c r="D83" s="63" t="str">
        <f>VLOOKUP($K83,'[11]200Д'!$D$20:$W$145,6,FALSE)</f>
        <v>21.02.1998</v>
      </c>
      <c r="E83" s="40" t="str">
        <f>VLOOKUP($K83,'[11]200Д'!$D$20:$W$145,7,FALSE)</f>
        <v>КМС</v>
      </c>
      <c r="F83" s="41" t="str">
        <f>VLOOKUP($K83,'[11]200Д'!$D$20:$W$145,8,FALSE)</f>
        <v xml:space="preserve">Московская область </v>
      </c>
      <c r="G83" s="40">
        <f>VLOOKUP($K83,'[11]200Д'!$D$20:$W$145,3,FALSE)</f>
        <v>268</v>
      </c>
      <c r="H83" s="42"/>
      <c r="I83" s="42"/>
      <c r="J83" s="53"/>
      <c r="K83" s="2">
        <v>92</v>
      </c>
    </row>
    <row r="84" spans="1:11" x14ac:dyDescent="0.25">
      <c r="A84" s="65">
        <v>3</v>
      </c>
      <c r="B84" s="38" t="str">
        <f>VLOOKUP($K84,'[11]200Д'!$D$20:$W$145,4,FALSE)</f>
        <v>ДЖАБКО</v>
      </c>
      <c r="C84" s="38" t="str">
        <f>VLOOKUP($K84,'[11]200Д'!$D$20:$W$145,5,FALSE)</f>
        <v>Софья</v>
      </c>
      <c r="D84" s="63" t="str">
        <f>VLOOKUP($K84,'[11]200Д'!$D$20:$W$145,6,FALSE)</f>
        <v>24.02.1997</v>
      </c>
      <c r="E84" s="40" t="str">
        <f>VLOOKUP($K84,'[11]200Д'!$D$20:$W$145,7,FALSE)</f>
        <v>КМС</v>
      </c>
      <c r="F84" s="41" t="str">
        <f>VLOOKUP($K84,'[11]200Д'!$D$20:$W$145,8,FALSE)</f>
        <v xml:space="preserve">Смоленская область </v>
      </c>
      <c r="G84" s="40">
        <f>VLOOKUP($K84,'[11]200Д'!$D$20:$W$145,3,FALSE)</f>
        <v>306</v>
      </c>
      <c r="H84" s="42"/>
      <c r="I84" s="45" t="s">
        <v>27</v>
      </c>
      <c r="J84" s="53"/>
      <c r="K84" s="2">
        <v>93</v>
      </c>
    </row>
    <row r="85" spans="1:11" x14ac:dyDescent="0.25">
      <c r="A85" s="65">
        <v>4</v>
      </c>
      <c r="B85" s="38" t="str">
        <f>VLOOKUP($K85,'[11]200Д'!$D$20:$W$145,4,FALSE)</f>
        <v>ГРОМОВА</v>
      </c>
      <c r="C85" s="38" t="str">
        <f>VLOOKUP($K85,'[11]200Д'!$D$20:$W$145,5,FALSE)</f>
        <v>Валерия</v>
      </c>
      <c r="D85" s="63" t="str">
        <f>VLOOKUP($K85,'[11]200Д'!$D$20:$W$145,6,FALSE)</f>
        <v>08.04.2000</v>
      </c>
      <c r="E85" s="40" t="str">
        <f>VLOOKUP($K85,'[11]200Д'!$D$20:$W$145,7,FALSE)</f>
        <v>КМС</v>
      </c>
      <c r="F85" s="41" t="str">
        <f>VLOOKUP($K85,'[11]200Д'!$D$20:$W$145,8,FALSE)</f>
        <v xml:space="preserve">Санкт-Петербург-2 </v>
      </c>
      <c r="G85" s="40">
        <f>VLOOKUP($K85,'[11]200Д'!$D$20:$W$145,3,FALSE)</f>
        <v>118</v>
      </c>
      <c r="H85" s="42"/>
      <c r="I85" s="42"/>
      <c r="J85" s="53"/>
      <c r="K85" s="2">
        <v>94</v>
      </c>
    </row>
    <row r="86" spans="1:11" x14ac:dyDescent="0.25">
      <c r="A86" s="65">
        <v>5</v>
      </c>
      <c r="B86" s="38" t="str">
        <f>VLOOKUP($K86,'[11]200Д'!$D$20:$W$145,4,FALSE)</f>
        <v>БОЛДЫРЕВА</v>
      </c>
      <c r="C86" s="38" t="str">
        <f>VLOOKUP($K86,'[11]200Д'!$D$20:$W$145,5,FALSE)</f>
        <v>Ирина</v>
      </c>
      <c r="D86" s="63" t="str">
        <f>VLOOKUP($K86,'[11]200Д'!$D$20:$W$145,6,FALSE)</f>
        <v>09.05.2001</v>
      </c>
      <c r="E86" s="40" t="str">
        <f>VLOOKUP($K86,'[11]200Д'!$D$20:$W$145,7,FALSE)</f>
        <v>КМС</v>
      </c>
      <c r="F86" s="41" t="str">
        <f>VLOOKUP($K86,'[11]200Д'!$D$20:$W$145,8,FALSE)</f>
        <v xml:space="preserve">Московская область </v>
      </c>
      <c r="G86" s="40">
        <f>VLOOKUP($K86,'[11]200Д'!$D$20:$W$145,3,FALSE)</f>
        <v>254</v>
      </c>
      <c r="H86" s="42"/>
      <c r="I86" s="42"/>
      <c r="J86" s="53"/>
      <c r="K86" s="2">
        <v>95</v>
      </c>
    </row>
    <row r="87" spans="1:11" x14ac:dyDescent="0.25">
      <c r="A87" s="65">
        <v>6</v>
      </c>
      <c r="B87" s="38" t="str">
        <f>VLOOKUP($K87,'[11]200Д'!$D$20:$W$145,4,FALSE)</f>
        <v>КАРПОВА</v>
      </c>
      <c r="C87" s="38" t="str">
        <f>VLOOKUP($K87,'[11]200Д'!$D$20:$W$145,5,FALSE)</f>
        <v>Софья</v>
      </c>
      <c r="D87" s="63" t="str">
        <f>VLOOKUP($K87,'[11]200Д'!$D$20:$W$145,6,FALSE)</f>
        <v>02.07.2001</v>
      </c>
      <c r="E87" s="40" t="str">
        <f>VLOOKUP($K87,'[11]200Д'!$D$20:$W$145,7,FALSE)</f>
        <v>КМС</v>
      </c>
      <c r="F87" s="41" t="str">
        <f>VLOOKUP($K87,'[11]200Д'!$D$20:$W$145,8,FALSE)</f>
        <v xml:space="preserve">Нижегородская область </v>
      </c>
      <c r="G87" s="40">
        <f>VLOOKUP($K87,'[11]200Д'!$D$20:$W$145,3,FALSE)</f>
        <v>61</v>
      </c>
      <c r="H87" s="42"/>
      <c r="I87" s="42"/>
      <c r="J87" s="53"/>
      <c r="K87" s="2">
        <v>96</v>
      </c>
    </row>
    <row r="88" spans="1:11" x14ac:dyDescent="0.25">
      <c r="A88" s="45"/>
      <c r="B88" s="66" t="s">
        <v>34</v>
      </c>
      <c r="C88" s="38"/>
      <c r="D88" s="67"/>
      <c r="E88" s="40"/>
      <c r="F88" s="41"/>
      <c r="G88" s="40"/>
      <c r="H88" s="42"/>
      <c r="I88" s="42"/>
      <c r="J88" s="53"/>
    </row>
    <row r="89" spans="1:11" x14ac:dyDescent="0.25">
      <c r="A89" s="40">
        <v>1</v>
      </c>
      <c r="B89" s="38" t="str">
        <f>VLOOKUP($K89,'[11]200Д'!$D$20:$W$145,4,FALSE)</f>
        <v>УСОЛЬЦЕВА</v>
      </c>
      <c r="C89" s="38" t="str">
        <f>VLOOKUP($K89,'[11]200Д'!$D$20:$W$145,5,FALSE)</f>
        <v>Екатерина</v>
      </c>
      <c r="D89" s="63" t="str">
        <f>VLOOKUP($K89,'[11]200Д'!$D$20:$W$145,6,FALSE)</f>
        <v>23.06.1999</v>
      </c>
      <c r="E89" s="40" t="str">
        <f>VLOOKUP($K89,'[11]200Д'!$D$20:$W$145,7,FALSE)</f>
        <v>КМС</v>
      </c>
      <c r="F89" s="41" t="str">
        <f>VLOOKUP($K89,'[11]200Д'!$D$20:$W$145,8,FALSE)</f>
        <v xml:space="preserve">Челябинская область </v>
      </c>
      <c r="G89" s="40">
        <f>VLOOKUP($K89,'[11]200Д'!$D$20:$W$145,3,FALSE)</f>
        <v>476</v>
      </c>
      <c r="H89" s="42"/>
      <c r="I89" s="42"/>
      <c r="J89" s="53"/>
      <c r="K89" s="2">
        <v>101</v>
      </c>
    </row>
    <row r="90" spans="1:11" x14ac:dyDescent="0.25">
      <c r="A90" s="64">
        <v>2</v>
      </c>
      <c r="B90" s="44" t="str">
        <f>VLOOKUP($K90,'[11]200Д'!$D$20:$W$145,4,FALSE)</f>
        <v>ШЕРСТОБИТОВА</v>
      </c>
      <c r="C90" s="38" t="str">
        <f>VLOOKUP($K90,'[11]200Д'!$D$20:$W$145,5,FALSE)</f>
        <v>Алефтина</v>
      </c>
      <c r="D90" s="63" t="str">
        <f>VLOOKUP($K90,'[11]200Д'!$D$20:$W$145,6,FALSE)</f>
        <v>18.02.1999</v>
      </c>
      <c r="E90" s="40" t="str">
        <f>VLOOKUP($K90,'[11]200Д'!$D$20:$W$145,7,FALSE)</f>
        <v>КМС</v>
      </c>
      <c r="F90" s="41" t="str">
        <f>VLOOKUP($K90,'[11]200Д'!$D$20:$W$145,8,FALSE)</f>
        <v xml:space="preserve">Волгоградская область </v>
      </c>
      <c r="G90" s="40">
        <f>VLOOKUP($K90,'[11]200Д'!$D$20:$W$145,3,FALSE)</f>
        <v>487</v>
      </c>
      <c r="H90" s="42"/>
      <c r="I90" s="42"/>
      <c r="J90" s="53"/>
      <c r="K90" s="2">
        <v>102</v>
      </c>
    </row>
    <row r="91" spans="1:11" x14ac:dyDescent="0.25">
      <c r="A91" s="65">
        <v>3</v>
      </c>
      <c r="B91" s="38" t="str">
        <f>VLOOKUP($K91,'[11]200Д'!$D$20:$W$145,4,FALSE)</f>
        <v>ЦЫГАНОВА</v>
      </c>
      <c r="C91" s="38" t="str">
        <f>VLOOKUP($K91,'[11]200Д'!$D$20:$W$145,5,FALSE)</f>
        <v>Виктория</v>
      </c>
      <c r="D91" s="68" t="str">
        <f>VLOOKUP($K91,'[11]200Д'!$D$20:$W$145,6,FALSE)</f>
        <v>01.07.1997</v>
      </c>
      <c r="E91" s="40" t="str">
        <f>VLOOKUP($K91,'[11]200Д'!$D$20:$W$145,7,FALSE)</f>
        <v>КМС</v>
      </c>
      <c r="F91" s="41" t="str">
        <f>VLOOKUP($K91,'[11]200Д'!$D$20:$W$145,8,FALSE)</f>
        <v xml:space="preserve">Москва </v>
      </c>
      <c r="G91" s="40">
        <f>VLOOKUP($K91,'[11]200Д'!$D$20:$W$145,3,FALSE)</f>
        <v>433</v>
      </c>
      <c r="H91" s="42"/>
      <c r="I91" s="42"/>
      <c r="J91" s="53"/>
      <c r="K91" s="2">
        <v>103</v>
      </c>
    </row>
    <row r="92" spans="1:11" x14ac:dyDescent="0.25">
      <c r="A92" s="65">
        <v>4</v>
      </c>
      <c r="B92" s="38" t="str">
        <f>VLOOKUP($K92,'[11]200Д'!$D$20:$W$145,4,FALSE)</f>
        <v>ЗЕЛЕНЦОВА</v>
      </c>
      <c r="C92" s="38" t="str">
        <f>VLOOKUP($K92,'[11]200Д'!$D$20:$W$145,5,FALSE)</f>
        <v>Николь</v>
      </c>
      <c r="D92" s="68">
        <f>VLOOKUP($K92,'[11]200Д'!$D$20:$W$145,6,FALSE)</f>
        <v>37646</v>
      </c>
      <c r="E92" s="40" t="str">
        <f>VLOOKUP($K92,'[11]200Д'!$D$20:$W$145,7,FALSE)</f>
        <v>КМС</v>
      </c>
      <c r="F92" s="41" t="str">
        <f>VLOOKUP($K92,'[11]200Д'!$D$20:$W$145,8,FALSE)</f>
        <v xml:space="preserve">Санкт-Петербург </v>
      </c>
      <c r="G92" s="40">
        <f>VLOOKUP($K92,'[11]200Д'!$D$20:$W$145,3,FALSE)</f>
        <v>125</v>
      </c>
      <c r="H92" s="42"/>
      <c r="I92" s="42"/>
      <c r="J92" s="53"/>
      <c r="K92" s="2">
        <v>104</v>
      </c>
    </row>
    <row r="93" spans="1:11" x14ac:dyDescent="0.25">
      <c r="A93" s="65">
        <v>5</v>
      </c>
      <c r="B93" s="38" t="str">
        <f>VLOOKUP($K93,'[11]200Д'!$D$20:$W$145,4,FALSE)</f>
        <v>МИГЛАН</v>
      </c>
      <c r="C93" s="38" t="str">
        <f>VLOOKUP($K93,'[11]200Д'!$D$20:$W$145,5,FALSE)</f>
        <v>Мария</v>
      </c>
      <c r="D93" s="63" t="str">
        <f>VLOOKUP($K93,'[11]200Д'!$D$20:$W$145,6,FALSE)</f>
        <v>20.02.1997</v>
      </c>
      <c r="E93" s="40" t="str">
        <f>VLOOKUP($K93,'[11]200Д'!$D$20:$W$145,7,FALSE)</f>
        <v>КМС</v>
      </c>
      <c r="F93" s="41" t="str">
        <f>VLOOKUP($K93,'[11]200Д'!$D$20:$W$145,8,FALSE)</f>
        <v xml:space="preserve">Тюменская область </v>
      </c>
      <c r="G93" s="40">
        <f>VLOOKUP($K93,'[11]200Д'!$D$20:$W$145,3,FALSE)</f>
        <v>55</v>
      </c>
      <c r="H93" s="42"/>
      <c r="I93" s="42"/>
      <c r="J93" s="53"/>
      <c r="K93" s="2">
        <v>105</v>
      </c>
    </row>
    <row r="94" spans="1:11" x14ac:dyDescent="0.25">
      <c r="A94" s="65">
        <v>6</v>
      </c>
      <c r="B94" s="38" t="str">
        <f>VLOOKUP($K94,'[11]200Д'!$D$20:$W$145,4,FALSE)</f>
        <v>ШЕВНИНА</v>
      </c>
      <c r="C94" s="38" t="str">
        <f>VLOOKUP($K94,'[11]200Д'!$D$20:$W$145,5,FALSE)</f>
        <v>София</v>
      </c>
      <c r="D94" s="63" t="str">
        <f>VLOOKUP($K94,'[11]200Д'!$D$20:$W$145,6,FALSE)</f>
        <v>31.05.2001</v>
      </c>
      <c r="E94" s="40" t="str">
        <f>VLOOKUP($K94,'[11]200Д'!$D$20:$W$145,7,FALSE)</f>
        <v>КМС</v>
      </c>
      <c r="F94" s="41" t="str">
        <f>VLOOKUP($K94,'[11]200Д'!$D$20:$W$145,8,FALSE)</f>
        <v xml:space="preserve">Свердловская область </v>
      </c>
      <c r="G94" s="40">
        <f>VLOOKUP($K94,'[11]200Д'!$D$20:$W$145,3,FALSE)</f>
        <v>322</v>
      </c>
      <c r="H94" s="42"/>
      <c r="I94" s="42"/>
      <c r="J94" s="53"/>
      <c r="K94" s="2">
        <v>106</v>
      </c>
    </row>
    <row r="95" spans="1:11" x14ac:dyDescent="0.25">
      <c r="A95" s="45"/>
      <c r="B95" s="38"/>
      <c r="C95" s="38"/>
      <c r="D95" s="40"/>
      <c r="E95" s="40"/>
      <c r="F95" s="41"/>
      <c r="G95" s="40"/>
      <c r="H95" s="42"/>
      <c r="I95" s="42"/>
      <c r="J95" s="53"/>
    </row>
    <row r="96" spans="1:11" x14ac:dyDescent="0.25">
      <c r="A96" s="45"/>
      <c r="B96" s="38"/>
      <c r="C96" s="38"/>
      <c r="D96" s="40"/>
      <c r="E96" s="40"/>
      <c r="F96" s="41"/>
      <c r="G96" s="40"/>
      <c r="H96" s="42"/>
      <c r="I96" s="42"/>
      <c r="J96" s="53"/>
    </row>
    <row r="97" spans="1:10" x14ac:dyDescent="0.25">
      <c r="A97" s="45"/>
      <c r="B97" s="38"/>
      <c r="C97" s="38"/>
      <c r="D97" s="40"/>
      <c r="E97" s="40"/>
      <c r="F97" s="41"/>
      <c r="G97" s="40"/>
      <c r="H97" s="42"/>
      <c r="I97" s="42"/>
      <c r="J97" s="53"/>
    </row>
    <row r="98" spans="1:10" x14ac:dyDescent="0.25">
      <c r="A98" s="45"/>
      <c r="B98" s="38"/>
      <c r="C98" s="38"/>
      <c r="D98" s="40"/>
      <c r="E98" s="40"/>
      <c r="F98" s="41"/>
      <c r="G98" s="40"/>
      <c r="H98" s="42"/>
      <c r="I98" s="42"/>
      <c r="J98" s="53"/>
    </row>
    <row r="99" spans="1:10" x14ac:dyDescent="0.25">
      <c r="A99" s="45"/>
      <c r="B99" s="38"/>
      <c r="C99" s="38"/>
      <c r="D99" s="40"/>
      <c r="E99" s="40"/>
      <c r="F99" s="41"/>
      <c r="G99" s="40"/>
      <c r="H99" s="42"/>
      <c r="I99" s="42"/>
      <c r="J99" s="53"/>
    </row>
    <row r="100" spans="1:10" x14ac:dyDescent="0.25">
      <c r="A100" s="45"/>
      <c r="B100" s="38"/>
      <c r="C100" s="38"/>
      <c r="D100" s="40"/>
      <c r="E100" s="40"/>
      <c r="F100" s="41"/>
      <c r="G100" s="40"/>
      <c r="H100" s="42"/>
      <c r="I100" s="42"/>
      <c r="J100" s="53"/>
    </row>
    <row r="101" spans="1:10" x14ac:dyDescent="0.25">
      <c r="A101" s="45"/>
      <c r="B101" s="38"/>
      <c r="C101" s="38"/>
      <c r="D101" s="40"/>
      <c r="E101" s="40"/>
      <c r="F101" s="41"/>
      <c r="G101" s="40"/>
      <c r="H101" s="42"/>
      <c r="I101" s="42"/>
      <c r="J101" s="53"/>
    </row>
    <row r="102" spans="1:10" x14ac:dyDescent="0.25">
      <c r="A102" s="45"/>
      <c r="B102" s="38"/>
      <c r="C102" s="38"/>
      <c r="D102" s="40"/>
      <c r="E102" s="40"/>
      <c r="F102" s="41"/>
      <c r="G102" s="40"/>
      <c r="H102" s="42"/>
      <c r="I102" s="42"/>
      <c r="J102" s="53"/>
    </row>
    <row r="103" spans="1:10" x14ac:dyDescent="0.25">
      <c r="A103" s="37"/>
      <c r="B103" s="38" t="s">
        <v>35</v>
      </c>
      <c r="C103" s="69"/>
      <c r="D103" s="70"/>
      <c r="E103" s="71"/>
      <c r="F103" s="72"/>
      <c r="G103" s="73" t="str">
        <f>[12]З!F15</f>
        <v>Алексеев В.Г.  /СПб, ССВк/</v>
      </c>
      <c r="H103" s="74"/>
      <c r="I103" s="42"/>
      <c r="J103" s="53"/>
    </row>
    <row r="104" spans="1:10" x14ac:dyDescent="0.25">
      <c r="A104" s="37"/>
      <c r="B104" s="75" t="s">
        <v>36</v>
      </c>
      <c r="C104" s="75"/>
      <c r="D104" s="76"/>
      <c r="E104" s="77"/>
      <c r="F104" s="78"/>
      <c r="G104" s="73" t="s">
        <v>37</v>
      </c>
      <c r="H104" s="74"/>
      <c r="I104" s="42"/>
      <c r="J104" s="53"/>
    </row>
    <row r="105" spans="1:10" x14ac:dyDescent="0.25">
      <c r="A105" s="37"/>
      <c r="B105" s="75" t="s">
        <v>38</v>
      </c>
      <c r="C105" s="75"/>
      <c r="D105" s="79"/>
      <c r="E105" s="79"/>
      <c r="F105" s="80"/>
      <c r="G105" s="73" t="str">
        <f>[12]З!F17</f>
        <v>Мичурина О.А. /СПб, ССВк/</v>
      </c>
      <c r="H105" s="81"/>
      <c r="I105" s="42"/>
      <c r="J105" s="53"/>
    </row>
    <row r="106" spans="1:10" x14ac:dyDescent="0.25">
      <c r="A106" s="37"/>
      <c r="B106" s="75" t="s">
        <v>39</v>
      </c>
      <c r="C106" s="75"/>
      <c r="D106" s="79"/>
      <c r="E106" s="79"/>
      <c r="F106" s="80"/>
      <c r="G106" s="73" t="str">
        <f>[12]З!F18</f>
        <v>Пономарева С.Е.  /СПб, ССВк/</v>
      </c>
      <c r="H106" s="81"/>
      <c r="I106" s="42"/>
      <c r="J106" s="53"/>
    </row>
    <row r="107" spans="1:10" x14ac:dyDescent="0.25">
      <c r="A107" s="82"/>
      <c r="B107" s="83"/>
      <c r="C107" s="83"/>
      <c r="D107" s="84"/>
      <c r="E107" s="85"/>
      <c r="F107" s="86"/>
      <c r="G107" s="82"/>
      <c r="H107" s="87"/>
      <c r="I107" s="87"/>
      <c r="J107" s="88"/>
    </row>
  </sheetData>
  <pageMargins left="0.59055118110236227" right="0" top="0.39370078740157483" bottom="0.39370078740157483" header="0" footer="0"/>
  <pageSetup paperSize="9" scale="90" orientation="portrait" r:id="rId1"/>
  <headerFooter>
    <oddHeader>&amp;R&amp;A</oddHead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N29"/>
  <sheetViews>
    <sheetView workbookViewId="0">
      <selection activeCell="M20" sqref="M20"/>
    </sheetView>
  </sheetViews>
  <sheetFormatPr defaultColWidth="9.140625" defaultRowHeight="15" x14ac:dyDescent="0.25"/>
  <cols>
    <col min="1" max="1" width="5.7109375" style="2" customWidth="1"/>
    <col min="2" max="2" width="6.7109375" style="2" customWidth="1"/>
    <col min="3" max="3" width="13.7109375" style="2" customWidth="1"/>
    <col min="4" max="4" width="12.7109375" style="2" customWidth="1"/>
    <col min="5" max="5" width="10.5703125" style="2" customWidth="1"/>
    <col min="6" max="6" width="4.7109375" style="2" customWidth="1"/>
    <col min="7" max="7" width="21.7109375" style="2" customWidth="1"/>
    <col min="8" max="8" width="7.7109375" style="2" customWidth="1"/>
    <col min="9" max="9" width="6.7109375" style="2" customWidth="1"/>
    <col min="10" max="10" width="17.42578125" style="2" customWidth="1"/>
    <col min="11" max="11" width="3.85546875" style="2" hidden="1" customWidth="1"/>
    <col min="12" max="16384" width="9.140625" style="2"/>
  </cols>
  <sheetData>
    <row r="1" spans="1:11" ht="15.75" x14ac:dyDescent="0.25">
      <c r="F1" s="4"/>
      <c r="G1" s="4" t="s">
        <v>0</v>
      </c>
    </row>
    <row r="2" spans="1:11" ht="15.75" x14ac:dyDescent="0.25">
      <c r="F2" s="4"/>
      <c r="G2" s="4" t="s">
        <v>1</v>
      </c>
    </row>
    <row r="3" spans="1:11" ht="15.75" x14ac:dyDescent="0.25">
      <c r="F3" s="4"/>
      <c r="G3" s="4" t="s">
        <v>2</v>
      </c>
    </row>
    <row r="4" spans="1:11" ht="15.75" x14ac:dyDescent="0.25">
      <c r="F4" s="4"/>
      <c r="G4" s="4" t="s">
        <v>3</v>
      </c>
    </row>
    <row r="5" spans="1:11" ht="15.95" customHeight="1" x14ac:dyDescent="0.25">
      <c r="F5" s="4"/>
      <c r="G5" s="4"/>
    </row>
    <row r="6" spans="1:11" ht="15.95" customHeight="1" x14ac:dyDescent="0.25">
      <c r="F6" s="5"/>
      <c r="G6" s="5" t="s">
        <v>64</v>
      </c>
    </row>
    <row r="7" spans="1:11" ht="15.95" customHeight="1" x14ac:dyDescent="0.25">
      <c r="F7" s="5"/>
      <c r="G7" s="5" t="s">
        <v>5</v>
      </c>
    </row>
    <row r="8" spans="1:11" ht="15.95" customHeight="1" x14ac:dyDescent="0.25">
      <c r="G8" s="203"/>
    </row>
    <row r="9" spans="1:11" ht="15.95" customHeight="1" x14ac:dyDescent="0.3">
      <c r="A9" s="204">
        <v>49.76</v>
      </c>
      <c r="B9" s="175" t="s">
        <v>6</v>
      </c>
      <c r="G9" s="12" t="s">
        <v>71</v>
      </c>
      <c r="J9" s="9"/>
    </row>
    <row r="10" spans="1:11" s="205" customFormat="1" ht="15.95" customHeight="1" x14ac:dyDescent="0.25">
      <c r="A10" s="204">
        <v>49.76</v>
      </c>
      <c r="B10" s="175" t="s">
        <v>8</v>
      </c>
      <c r="G10" s="206" t="s">
        <v>72</v>
      </c>
    </row>
    <row r="11" spans="1:11" ht="15.95" customHeight="1" x14ac:dyDescent="0.25">
      <c r="A11" s="207">
        <v>50.15</v>
      </c>
      <c r="B11" s="175" t="s">
        <v>10</v>
      </c>
      <c r="C11" s="158"/>
      <c r="D11" s="158"/>
      <c r="E11" s="208"/>
      <c r="F11" s="208"/>
      <c r="G11" s="158" t="s">
        <v>11</v>
      </c>
      <c r="H11" s="208"/>
      <c r="I11" s="161" t="s">
        <v>12</v>
      </c>
      <c r="J11" s="21">
        <v>0.76736111111111116</v>
      </c>
    </row>
    <row r="12" spans="1:11" ht="15.95" customHeight="1" x14ac:dyDescent="0.25">
      <c r="C12" s="208"/>
      <c r="D12" s="208"/>
      <c r="E12" s="208"/>
      <c r="F12" s="208"/>
      <c r="G12" s="208"/>
      <c r="H12" s="208"/>
      <c r="I12" s="161" t="s">
        <v>14</v>
      </c>
      <c r="J12" s="150"/>
    </row>
    <row r="13" spans="1:11" ht="15.75" x14ac:dyDescent="0.25">
      <c r="A13" s="209" t="s">
        <v>13</v>
      </c>
      <c r="B13" s="210"/>
      <c r="C13" s="210"/>
      <c r="D13" s="210"/>
      <c r="E13" s="210"/>
      <c r="F13" s="210"/>
      <c r="G13" s="210"/>
      <c r="J13" s="26" t="str">
        <f>'[13]400Д'!H18</f>
        <v xml:space="preserve">20 февраля 2019 г.      </v>
      </c>
    </row>
    <row r="14" spans="1:11" ht="6" customHeight="1" thickBot="1" x14ac:dyDescent="0.3">
      <c r="J14" s="177"/>
      <c r="K14" s="103"/>
    </row>
    <row r="15" spans="1:11" ht="26.1" customHeight="1" thickBot="1" x14ac:dyDescent="0.3">
      <c r="A15" s="31" t="s">
        <v>73</v>
      </c>
      <c r="B15" s="31" t="s">
        <v>20</v>
      </c>
      <c r="C15" s="32" t="s">
        <v>15</v>
      </c>
      <c r="D15" s="211" t="s">
        <v>16</v>
      </c>
      <c r="E15" s="31" t="s">
        <v>17</v>
      </c>
      <c r="F15" s="31" t="s">
        <v>18</v>
      </c>
      <c r="G15" s="31" t="s">
        <v>56</v>
      </c>
      <c r="H15" s="212" t="s">
        <v>74</v>
      </c>
      <c r="I15" s="31" t="s">
        <v>21</v>
      </c>
      <c r="J15" s="31" t="s">
        <v>75</v>
      </c>
      <c r="K15" s="103"/>
    </row>
    <row r="16" spans="1:11" ht="18" customHeight="1" x14ac:dyDescent="0.25">
      <c r="A16" s="35"/>
      <c r="B16" s="35"/>
      <c r="C16" s="213" t="s">
        <v>76</v>
      </c>
      <c r="D16" s="213"/>
      <c r="E16" s="34"/>
      <c r="F16" s="34"/>
      <c r="G16" s="34"/>
      <c r="H16" s="34"/>
      <c r="I16" s="34"/>
      <c r="J16" s="34"/>
      <c r="K16" s="103"/>
    </row>
    <row r="17" spans="1:14" ht="18" customHeight="1" x14ac:dyDescent="0.25">
      <c r="A17" s="64">
        <v>1</v>
      </c>
      <c r="B17" s="37">
        <v>55</v>
      </c>
      <c r="C17" s="214" t="s">
        <v>114</v>
      </c>
      <c r="D17" s="214" t="s">
        <v>115</v>
      </c>
      <c r="E17" s="37" t="s">
        <v>116</v>
      </c>
      <c r="F17" s="37" t="s">
        <v>90</v>
      </c>
      <c r="G17" s="214" t="s">
        <v>117</v>
      </c>
      <c r="H17" s="215">
        <v>55.3</v>
      </c>
      <c r="I17" s="37"/>
      <c r="J17" s="216"/>
      <c r="K17" s="217" t="s">
        <v>77</v>
      </c>
      <c r="L17" s="103"/>
      <c r="M17" s="218"/>
    </row>
    <row r="18" spans="1:14" ht="18" customHeight="1" x14ac:dyDescent="0.25">
      <c r="A18" s="64">
        <v>2</v>
      </c>
      <c r="B18" s="37">
        <v>139</v>
      </c>
      <c r="C18" s="214" t="s">
        <v>118</v>
      </c>
      <c r="D18" s="214" t="s">
        <v>119</v>
      </c>
      <c r="E18" s="37" t="s">
        <v>120</v>
      </c>
      <c r="F18" s="37" t="s">
        <v>90</v>
      </c>
      <c r="G18" s="214" t="s">
        <v>121</v>
      </c>
      <c r="H18" s="215">
        <v>55.2</v>
      </c>
      <c r="I18" s="42"/>
      <c r="J18" s="216"/>
      <c r="K18" s="217" t="s">
        <v>78</v>
      </c>
      <c r="L18" s="103"/>
      <c r="M18" s="218"/>
    </row>
    <row r="19" spans="1:14" ht="18" customHeight="1" x14ac:dyDescent="0.25">
      <c r="A19" s="64">
        <v>3</v>
      </c>
      <c r="B19" s="37">
        <v>178</v>
      </c>
      <c r="C19" s="214" t="s">
        <v>122</v>
      </c>
      <c r="D19" s="214" t="s">
        <v>123</v>
      </c>
      <c r="E19" s="37" t="s">
        <v>124</v>
      </c>
      <c r="F19" s="37" t="s">
        <v>95</v>
      </c>
      <c r="G19" s="214" t="s">
        <v>125</v>
      </c>
      <c r="H19" s="37">
        <v>55.16</v>
      </c>
      <c r="I19" s="42"/>
      <c r="J19" s="37"/>
      <c r="K19" s="217" t="s">
        <v>79</v>
      </c>
      <c r="L19" s="103"/>
      <c r="M19" s="218"/>
    </row>
    <row r="20" spans="1:14" ht="18" customHeight="1" x14ac:dyDescent="0.25">
      <c r="A20" s="64">
        <v>4</v>
      </c>
      <c r="B20" s="37">
        <v>20</v>
      </c>
      <c r="C20" s="214" t="s">
        <v>126</v>
      </c>
      <c r="D20" s="214" t="s">
        <v>127</v>
      </c>
      <c r="E20" s="37" t="s">
        <v>128</v>
      </c>
      <c r="F20" s="37" t="s">
        <v>95</v>
      </c>
      <c r="G20" s="214" t="s">
        <v>129</v>
      </c>
      <c r="H20" s="37">
        <v>55.07</v>
      </c>
      <c r="I20" s="42"/>
      <c r="J20" s="37"/>
      <c r="K20" s="217" t="s">
        <v>80</v>
      </c>
      <c r="L20" s="103"/>
      <c r="M20" s="218"/>
      <c r="N20" s="2" t="s">
        <v>45</v>
      </c>
    </row>
    <row r="21" spans="1:14" ht="18" customHeight="1" x14ac:dyDescent="0.25">
      <c r="A21" s="64">
        <v>5</v>
      </c>
      <c r="B21" s="37">
        <v>240</v>
      </c>
      <c r="C21" s="214" t="s">
        <v>130</v>
      </c>
      <c r="D21" s="214" t="s">
        <v>131</v>
      </c>
      <c r="E21" s="37" t="s">
        <v>132</v>
      </c>
      <c r="F21" s="37" t="s">
        <v>90</v>
      </c>
      <c r="G21" s="214" t="s">
        <v>133</v>
      </c>
      <c r="H21" s="215">
        <v>55</v>
      </c>
      <c r="I21" s="42"/>
      <c r="J21" s="37"/>
      <c r="K21" s="217" t="s">
        <v>81</v>
      </c>
      <c r="L21" s="103"/>
      <c r="M21" s="218"/>
    </row>
    <row r="22" spans="1:14" ht="18" customHeight="1" x14ac:dyDescent="0.25">
      <c r="A22" s="64">
        <v>6</v>
      </c>
      <c r="B22" s="37">
        <v>296</v>
      </c>
      <c r="C22" s="214" t="s">
        <v>134</v>
      </c>
      <c r="D22" s="214" t="s">
        <v>135</v>
      </c>
      <c r="E22" s="37" t="s">
        <v>136</v>
      </c>
      <c r="F22" s="37" t="s">
        <v>95</v>
      </c>
      <c r="G22" s="214" t="s">
        <v>137</v>
      </c>
      <c r="H22" s="37">
        <v>53.98</v>
      </c>
      <c r="I22" s="42"/>
      <c r="J22" s="37"/>
      <c r="K22" s="217" t="s">
        <v>82</v>
      </c>
      <c r="L22" s="103"/>
      <c r="M22" s="218"/>
    </row>
    <row r="23" spans="1:14" ht="18" customHeight="1" x14ac:dyDescent="0.25">
      <c r="A23" s="216"/>
      <c r="B23" s="37"/>
      <c r="C23" s="56"/>
      <c r="D23" s="56"/>
      <c r="E23" s="37"/>
      <c r="F23" s="37"/>
      <c r="G23" s="214"/>
      <c r="H23" s="37"/>
      <c r="I23" s="42"/>
      <c r="J23" s="42"/>
      <c r="K23" s="219"/>
      <c r="L23" s="218"/>
      <c r="M23" s="218"/>
    </row>
    <row r="24" spans="1:14" ht="18" customHeight="1" x14ac:dyDescent="0.25">
      <c r="A24" s="65"/>
      <c r="B24" s="37"/>
      <c r="C24" s="214"/>
      <c r="D24" s="214"/>
      <c r="E24" s="37"/>
      <c r="F24" s="37"/>
      <c r="G24" s="56"/>
      <c r="H24" s="37"/>
      <c r="I24" s="42"/>
      <c r="J24" s="37"/>
      <c r="K24" s="220"/>
      <c r="L24" s="218"/>
      <c r="M24" s="218"/>
    </row>
    <row r="25" spans="1:14" ht="18" customHeight="1" x14ac:dyDescent="0.25">
      <c r="A25" s="45"/>
      <c r="B25" s="45"/>
      <c r="C25" s="56"/>
      <c r="D25" s="56"/>
      <c r="E25" s="37"/>
      <c r="F25" s="59"/>
      <c r="G25" s="214"/>
      <c r="H25" s="42"/>
      <c r="I25" s="42"/>
      <c r="J25" s="53"/>
      <c r="K25" s="103"/>
    </row>
    <row r="26" spans="1:14" ht="18" customHeight="1" x14ac:dyDescent="0.25">
      <c r="A26" s="42"/>
      <c r="B26" s="42"/>
      <c r="C26" s="221" t="s">
        <v>35</v>
      </c>
      <c r="D26" s="221"/>
      <c r="E26" s="222"/>
      <c r="F26" s="223"/>
      <c r="G26" s="224"/>
      <c r="H26" s="73" t="str">
        <f>[14]З!F15</f>
        <v>Алексеев В.Г.  /СПб, ССВк/</v>
      </c>
      <c r="I26" s="74"/>
      <c r="J26" s="42"/>
      <c r="K26" s="103"/>
    </row>
    <row r="27" spans="1:14" ht="18" customHeight="1" x14ac:dyDescent="0.25">
      <c r="A27" s="42"/>
      <c r="B27" s="42"/>
      <c r="C27" s="221" t="s">
        <v>36</v>
      </c>
      <c r="D27" s="221"/>
      <c r="E27" s="76"/>
      <c r="F27" s="223"/>
      <c r="G27" s="78"/>
      <c r="H27" s="73" t="str">
        <f>[14]З!F16</f>
        <v>Куликов В.Я. /СПб, ССВк/</v>
      </c>
      <c r="I27" s="81"/>
      <c r="J27" s="42"/>
    </row>
    <row r="28" spans="1:14" ht="18" customHeight="1" x14ac:dyDescent="0.25">
      <c r="A28" s="42"/>
      <c r="B28" s="42"/>
      <c r="C28" s="221" t="s">
        <v>38</v>
      </c>
      <c r="D28" s="221"/>
      <c r="E28" s="222"/>
      <c r="F28" s="222"/>
      <c r="G28" s="224"/>
      <c r="H28" s="73" t="str">
        <f>[14]З!F17</f>
        <v>Мичурина О.А. /СПб, ССВк/</v>
      </c>
      <c r="I28" s="81"/>
      <c r="J28" s="42"/>
    </row>
    <row r="29" spans="1:14" ht="18" customHeight="1" x14ac:dyDescent="0.25">
      <c r="A29" s="42"/>
      <c r="B29" s="42"/>
      <c r="C29" s="221" t="s">
        <v>39</v>
      </c>
      <c r="D29" s="221"/>
      <c r="E29" s="222"/>
      <c r="F29" s="222"/>
      <c r="G29" s="224"/>
      <c r="H29" s="73" t="str">
        <f>[14]З!F18</f>
        <v>Пономарева С.Е.  /СПб, Iк/</v>
      </c>
      <c r="I29" s="81"/>
      <c r="J29" s="42"/>
    </row>
  </sheetData>
  <printOptions horizontalCentered="1"/>
  <pageMargins left="0.19685039370078741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</sheetPr>
  <dimension ref="A1:N47"/>
  <sheetViews>
    <sheetView workbookViewId="0">
      <selection activeCell="H20" sqref="H20"/>
    </sheetView>
  </sheetViews>
  <sheetFormatPr defaultColWidth="9.140625" defaultRowHeight="15" x14ac:dyDescent="0.25"/>
  <cols>
    <col min="1" max="1" width="6.85546875" style="2" customWidth="1"/>
    <col min="2" max="2" width="6.7109375" style="2" customWidth="1"/>
    <col min="3" max="3" width="13.7109375" style="2" customWidth="1"/>
    <col min="4" max="4" width="12.7109375" style="2" customWidth="1"/>
    <col min="5" max="5" width="10.140625" style="2" customWidth="1"/>
    <col min="6" max="6" width="5.7109375" style="2" customWidth="1"/>
    <col min="7" max="7" width="21.7109375" style="2" customWidth="1"/>
    <col min="8" max="8" width="7.7109375" style="2" customWidth="1"/>
    <col min="9" max="9" width="6.7109375" style="2" customWidth="1"/>
    <col min="10" max="10" width="17.42578125" style="2" customWidth="1"/>
    <col min="11" max="11" width="3.85546875" style="2" customWidth="1"/>
    <col min="12" max="16384" width="9.140625" style="2"/>
  </cols>
  <sheetData>
    <row r="1" spans="1:11" ht="15.75" x14ac:dyDescent="0.25">
      <c r="G1" s="4" t="s">
        <v>0</v>
      </c>
    </row>
    <row r="2" spans="1:11" ht="15.75" x14ac:dyDescent="0.25">
      <c r="G2" s="4" t="s">
        <v>1</v>
      </c>
    </row>
    <row r="3" spans="1:11" ht="15.75" x14ac:dyDescent="0.25">
      <c r="G3" s="4" t="s">
        <v>2</v>
      </c>
    </row>
    <row r="4" spans="1:11" ht="15.75" x14ac:dyDescent="0.25">
      <c r="G4" s="4" t="s">
        <v>3</v>
      </c>
    </row>
    <row r="5" spans="1:11" ht="21" customHeight="1" x14ac:dyDescent="0.25">
      <c r="G5" s="4"/>
    </row>
    <row r="6" spans="1:11" ht="18.75" x14ac:dyDescent="0.25">
      <c r="G6" s="5" t="s">
        <v>64</v>
      </c>
    </row>
    <row r="7" spans="1:11" ht="18.75" x14ac:dyDescent="0.25">
      <c r="G7" s="5" t="s">
        <v>5</v>
      </c>
    </row>
    <row r="8" spans="1:11" ht="21.75" customHeight="1" x14ac:dyDescent="0.25">
      <c r="G8" s="234"/>
    </row>
    <row r="9" spans="1:11" ht="18.75" customHeight="1" x14ac:dyDescent="0.3">
      <c r="A9" s="204" t="s">
        <v>138</v>
      </c>
      <c r="B9" s="175" t="s">
        <v>6</v>
      </c>
      <c r="G9" s="12" t="s">
        <v>139</v>
      </c>
      <c r="J9" s="9"/>
    </row>
    <row r="10" spans="1:11" s="205" customFormat="1" ht="18" customHeight="1" x14ac:dyDescent="0.25">
      <c r="A10" s="204" t="s">
        <v>140</v>
      </c>
      <c r="B10" s="175" t="s">
        <v>8</v>
      </c>
      <c r="G10" s="206" t="s">
        <v>72</v>
      </c>
    </row>
    <row r="11" spans="1:11" ht="18.75" customHeight="1" x14ac:dyDescent="0.25">
      <c r="A11" s="207" t="s">
        <v>141</v>
      </c>
      <c r="B11" s="175" t="s">
        <v>10</v>
      </c>
      <c r="C11" s="158"/>
      <c r="D11" s="158"/>
      <c r="E11" s="208"/>
      <c r="F11" s="208"/>
      <c r="G11" s="158" t="s">
        <v>11</v>
      </c>
      <c r="H11" s="208"/>
      <c r="I11" s="161" t="s">
        <v>12</v>
      </c>
      <c r="J11" s="21">
        <v>0.70833333333333337</v>
      </c>
    </row>
    <row r="12" spans="1:11" ht="18.75" customHeight="1" x14ac:dyDescent="0.25">
      <c r="C12" s="208"/>
      <c r="D12" s="208"/>
      <c r="E12" s="208"/>
      <c r="F12" s="208"/>
      <c r="G12" s="208"/>
      <c r="H12" s="208"/>
      <c r="I12" s="161" t="s">
        <v>14</v>
      </c>
      <c r="J12" s="150"/>
    </row>
    <row r="13" spans="1:11" ht="15.75" x14ac:dyDescent="0.25">
      <c r="A13" s="209" t="s">
        <v>13</v>
      </c>
      <c r="B13" s="210"/>
      <c r="C13" s="210"/>
      <c r="D13" s="210"/>
      <c r="E13" s="210"/>
      <c r="F13" s="210"/>
      <c r="G13" s="210"/>
      <c r="J13" s="26" t="str">
        <f>'[15]800Д'!E18</f>
        <v xml:space="preserve">20 февраля 2019 г.      </v>
      </c>
    </row>
    <row r="14" spans="1:11" ht="6" customHeight="1" thickBot="1" x14ac:dyDescent="0.3">
      <c r="J14" s="177"/>
      <c r="K14" s="103"/>
    </row>
    <row r="15" spans="1:11" ht="26.1" customHeight="1" thickBot="1" x14ac:dyDescent="0.3">
      <c r="A15" s="31" t="s">
        <v>73</v>
      </c>
      <c r="B15" s="31" t="s">
        <v>20</v>
      </c>
      <c r="C15" s="32" t="s">
        <v>15</v>
      </c>
      <c r="D15" s="211" t="s">
        <v>16</v>
      </c>
      <c r="E15" s="31" t="s">
        <v>17</v>
      </c>
      <c r="F15" s="31" t="s">
        <v>18</v>
      </c>
      <c r="G15" s="31" t="s">
        <v>56</v>
      </c>
      <c r="H15" s="212" t="s">
        <v>74</v>
      </c>
      <c r="I15" s="31" t="s">
        <v>21</v>
      </c>
      <c r="J15" s="31" t="s">
        <v>75</v>
      </c>
      <c r="K15" s="103"/>
    </row>
    <row r="16" spans="1:11" ht="18" customHeight="1" x14ac:dyDescent="0.25">
      <c r="A16" s="35"/>
      <c r="B16" s="35"/>
      <c r="C16" s="213" t="s">
        <v>76</v>
      </c>
      <c r="D16" s="213"/>
      <c r="E16" s="34"/>
      <c r="F16" s="34"/>
      <c r="G16" s="34"/>
      <c r="H16" s="34"/>
      <c r="I16" s="34"/>
      <c r="J16" s="34"/>
      <c r="K16" s="103"/>
    </row>
    <row r="17" spans="1:14" ht="18" customHeight="1" x14ac:dyDescent="0.25">
      <c r="A17" s="65">
        <v>1</v>
      </c>
      <c r="B17" s="37">
        <v>33</v>
      </c>
      <c r="C17" s="235" t="s">
        <v>142</v>
      </c>
      <c r="D17" s="214" t="s">
        <v>123</v>
      </c>
      <c r="E17" s="37" t="s">
        <v>143</v>
      </c>
      <c r="F17" s="37" t="s">
        <v>90</v>
      </c>
      <c r="G17" s="214" t="s">
        <v>144</v>
      </c>
      <c r="H17" s="37" t="s">
        <v>145</v>
      </c>
      <c r="I17" s="42"/>
      <c r="J17" s="216"/>
      <c r="K17" s="217"/>
      <c r="L17" s="218"/>
      <c r="M17" s="218"/>
    </row>
    <row r="18" spans="1:14" ht="18" customHeight="1" x14ac:dyDescent="0.25">
      <c r="A18" s="65">
        <v>2</v>
      </c>
      <c r="B18" s="37">
        <v>459</v>
      </c>
      <c r="C18" s="235" t="s">
        <v>146</v>
      </c>
      <c r="D18" s="214" t="s">
        <v>147</v>
      </c>
      <c r="E18" s="37" t="s">
        <v>148</v>
      </c>
      <c r="F18" s="37" t="s">
        <v>90</v>
      </c>
      <c r="G18" s="214" t="s">
        <v>149</v>
      </c>
      <c r="H18" s="37" t="s">
        <v>145</v>
      </c>
      <c r="I18" s="42"/>
      <c r="J18" s="216"/>
      <c r="K18" s="217"/>
      <c r="L18" s="218"/>
      <c r="M18" s="218"/>
    </row>
    <row r="19" spans="1:14" ht="18" customHeight="1" x14ac:dyDescent="0.25">
      <c r="A19" s="64">
        <v>3</v>
      </c>
      <c r="B19" s="37">
        <v>197</v>
      </c>
      <c r="C19" s="235" t="s">
        <v>150</v>
      </c>
      <c r="D19" s="214" t="s">
        <v>151</v>
      </c>
      <c r="E19" s="37" t="s">
        <v>152</v>
      </c>
      <c r="F19" s="37" t="s">
        <v>90</v>
      </c>
      <c r="G19" s="214" t="s">
        <v>153</v>
      </c>
      <c r="H19" s="37" t="s">
        <v>154</v>
      </c>
      <c r="I19" s="42"/>
      <c r="J19" s="37"/>
      <c r="K19" s="217"/>
      <c r="L19" s="103"/>
      <c r="M19" s="218"/>
    </row>
    <row r="20" spans="1:14" ht="18" customHeight="1" x14ac:dyDescent="0.25">
      <c r="A20" s="64">
        <v>4</v>
      </c>
      <c r="B20" s="37">
        <v>253</v>
      </c>
      <c r="C20" s="235" t="s">
        <v>155</v>
      </c>
      <c r="D20" s="214" t="s">
        <v>123</v>
      </c>
      <c r="E20" s="37" t="s">
        <v>156</v>
      </c>
      <c r="F20" s="37" t="s">
        <v>95</v>
      </c>
      <c r="G20" s="214" t="s">
        <v>157</v>
      </c>
      <c r="H20" s="37" t="s">
        <v>158</v>
      </c>
      <c r="I20" s="42"/>
      <c r="J20" s="37"/>
      <c r="K20" s="217"/>
      <c r="L20" s="103"/>
      <c r="M20" s="218"/>
      <c r="N20" s="2" t="s">
        <v>45</v>
      </c>
    </row>
    <row r="21" spans="1:14" ht="18" customHeight="1" x14ac:dyDescent="0.25">
      <c r="A21" s="64">
        <v>4</v>
      </c>
      <c r="B21" s="37">
        <v>267</v>
      </c>
      <c r="C21" s="235" t="s">
        <v>159</v>
      </c>
      <c r="D21" s="214" t="s">
        <v>160</v>
      </c>
      <c r="E21" s="37" t="s">
        <v>161</v>
      </c>
      <c r="F21" s="37" t="s">
        <v>90</v>
      </c>
      <c r="G21" s="214" t="s">
        <v>100</v>
      </c>
      <c r="H21" s="37" t="s">
        <v>162</v>
      </c>
      <c r="I21" s="42"/>
      <c r="J21" s="37"/>
      <c r="K21" s="217"/>
      <c r="L21" s="103"/>
      <c r="M21" s="218"/>
    </row>
    <row r="22" spans="1:14" ht="18" customHeight="1" x14ac:dyDescent="0.25">
      <c r="A22" s="64">
        <v>5</v>
      </c>
      <c r="B22" s="37">
        <v>52</v>
      </c>
      <c r="C22" s="235" t="s">
        <v>163</v>
      </c>
      <c r="D22" s="214" t="s">
        <v>164</v>
      </c>
      <c r="E22" s="37" t="s">
        <v>165</v>
      </c>
      <c r="F22" s="37" t="s">
        <v>90</v>
      </c>
      <c r="G22" s="214" t="s">
        <v>91</v>
      </c>
      <c r="H22" s="37" t="s">
        <v>166</v>
      </c>
      <c r="I22" s="42"/>
      <c r="J22" s="37"/>
      <c r="K22" s="217"/>
      <c r="L22" s="103"/>
      <c r="M22" s="218"/>
    </row>
    <row r="23" spans="1:14" ht="18" customHeight="1" x14ac:dyDescent="0.25">
      <c r="A23" s="64">
        <v>5</v>
      </c>
      <c r="B23" s="37">
        <v>391</v>
      </c>
      <c r="C23" s="235" t="s">
        <v>167</v>
      </c>
      <c r="D23" s="214" t="s">
        <v>123</v>
      </c>
      <c r="E23" s="37" t="s">
        <v>168</v>
      </c>
      <c r="F23" s="37" t="s">
        <v>90</v>
      </c>
      <c r="G23" s="214" t="s">
        <v>169</v>
      </c>
      <c r="H23" s="37" t="s">
        <v>170</v>
      </c>
      <c r="I23" s="42"/>
      <c r="J23" s="37"/>
      <c r="K23" s="217"/>
      <c r="L23" s="103"/>
      <c r="M23" s="218"/>
    </row>
    <row r="24" spans="1:14" ht="18" customHeight="1" x14ac:dyDescent="0.25">
      <c r="A24" s="64">
        <v>6</v>
      </c>
      <c r="B24" s="37">
        <v>214</v>
      </c>
      <c r="C24" s="235" t="s">
        <v>171</v>
      </c>
      <c r="D24" s="214" t="s">
        <v>172</v>
      </c>
      <c r="E24" s="37" t="s">
        <v>173</v>
      </c>
      <c r="F24" s="37" t="s">
        <v>90</v>
      </c>
      <c r="G24" s="214" t="s">
        <v>174</v>
      </c>
      <c r="H24" s="37" t="s">
        <v>175</v>
      </c>
      <c r="I24" s="37"/>
      <c r="J24" s="37"/>
      <c r="K24" s="217"/>
      <c r="L24" s="103"/>
      <c r="M24" s="218"/>
    </row>
    <row r="25" spans="1:14" ht="18" customHeight="1" x14ac:dyDescent="0.25">
      <c r="A25" s="64"/>
      <c r="B25" s="37"/>
      <c r="C25" s="214"/>
      <c r="D25" s="214"/>
      <c r="E25" s="37"/>
      <c r="F25" s="37"/>
      <c r="G25" s="214"/>
      <c r="H25" s="37"/>
      <c r="I25" s="37"/>
      <c r="J25" s="37"/>
      <c r="K25" s="217"/>
      <c r="L25" s="103"/>
      <c r="M25" s="218"/>
    </row>
    <row r="26" spans="1:14" ht="18" customHeight="1" x14ac:dyDescent="0.25">
      <c r="A26" s="64"/>
      <c r="B26" s="37"/>
      <c r="C26" s="214"/>
      <c r="D26" s="214"/>
      <c r="E26" s="37"/>
      <c r="F26" s="37"/>
      <c r="G26" s="214"/>
      <c r="H26" s="37"/>
      <c r="I26" s="37"/>
      <c r="J26" s="37"/>
      <c r="K26" s="217"/>
      <c r="L26" s="103"/>
      <c r="M26" s="218"/>
    </row>
    <row r="27" spans="1:14" ht="18" customHeight="1" x14ac:dyDescent="0.25">
      <c r="A27" s="64"/>
      <c r="B27" s="37"/>
      <c r="C27" s="214"/>
      <c r="D27" s="214"/>
      <c r="E27" s="37"/>
      <c r="F27" s="37"/>
      <c r="G27" s="214"/>
      <c r="H27" s="37"/>
      <c r="I27" s="37"/>
      <c r="J27" s="37"/>
      <c r="K27" s="217"/>
      <c r="L27" s="103"/>
      <c r="M27" s="218"/>
    </row>
    <row r="28" spans="1:14" ht="18" customHeight="1" x14ac:dyDescent="0.25">
      <c r="A28" s="64"/>
      <c r="B28" s="37"/>
      <c r="C28" s="214"/>
      <c r="D28" s="214"/>
      <c r="E28" s="37"/>
      <c r="F28" s="37"/>
      <c r="G28" s="214"/>
      <c r="H28" s="37"/>
      <c r="I28" s="37"/>
      <c r="J28" s="37"/>
      <c r="K28" s="217"/>
      <c r="L28" s="103"/>
      <c r="M28" s="218"/>
    </row>
    <row r="29" spans="1:14" ht="18" customHeight="1" x14ac:dyDescent="0.25">
      <c r="A29" s="64"/>
      <c r="B29" s="37"/>
      <c r="C29" s="214"/>
      <c r="D29" s="214"/>
      <c r="E29" s="37"/>
      <c r="F29" s="37"/>
      <c r="G29" s="214"/>
      <c r="H29" s="37"/>
      <c r="I29" s="37"/>
      <c r="J29" s="37"/>
      <c r="K29" s="217"/>
      <c r="L29" s="103"/>
      <c r="M29" s="218"/>
    </row>
    <row r="30" spans="1:14" ht="18" customHeight="1" x14ac:dyDescent="0.25">
      <c r="A30" s="64"/>
      <c r="B30" s="37"/>
      <c r="C30" s="214"/>
      <c r="D30" s="214"/>
      <c r="E30" s="37"/>
      <c r="F30" s="37"/>
      <c r="G30" s="214"/>
      <c r="H30" s="37"/>
      <c r="I30" s="37"/>
      <c r="J30" s="37"/>
      <c r="K30" s="217"/>
      <c r="L30" s="103"/>
      <c r="M30" s="218"/>
    </row>
    <row r="31" spans="1:14" ht="18" customHeight="1" x14ac:dyDescent="0.25">
      <c r="A31" s="64"/>
      <c r="B31" s="37"/>
      <c r="C31" s="214"/>
      <c r="D31" s="214"/>
      <c r="E31" s="37"/>
      <c r="F31" s="37"/>
      <c r="G31" s="214"/>
      <c r="H31" s="37"/>
      <c r="I31" s="37"/>
      <c r="J31" s="37"/>
      <c r="K31" s="217"/>
      <c r="L31" s="103"/>
      <c r="M31" s="218"/>
    </row>
    <row r="32" spans="1:14" ht="18" customHeight="1" x14ac:dyDescent="0.25">
      <c r="A32" s="64"/>
      <c r="B32" s="37"/>
      <c r="C32" s="214"/>
      <c r="D32" s="214"/>
      <c r="E32" s="37"/>
      <c r="F32" s="37"/>
      <c r="G32" s="214"/>
      <c r="H32" s="37"/>
      <c r="I32" s="37"/>
      <c r="J32" s="37"/>
      <c r="K32" s="217"/>
      <c r="L32" s="103"/>
      <c r="M32" s="218"/>
    </row>
    <row r="33" spans="1:13" ht="18" customHeight="1" x14ac:dyDescent="0.25">
      <c r="A33" s="64"/>
      <c r="B33" s="37"/>
      <c r="C33" s="214"/>
      <c r="D33" s="214"/>
      <c r="E33" s="37"/>
      <c r="F33" s="37"/>
      <c r="G33" s="214"/>
      <c r="H33" s="37"/>
      <c r="I33" s="37"/>
      <c r="J33" s="37"/>
      <c r="K33" s="217"/>
      <c r="L33" s="103"/>
      <c r="M33" s="218"/>
    </row>
    <row r="34" spans="1:13" ht="18" customHeight="1" x14ac:dyDescent="0.25">
      <c r="A34" s="64"/>
      <c r="B34" s="37"/>
      <c r="C34" s="214"/>
      <c r="D34" s="214"/>
      <c r="E34" s="37"/>
      <c r="F34" s="37"/>
      <c r="G34" s="214"/>
      <c r="H34" s="37"/>
      <c r="I34" s="37"/>
      <c r="J34" s="37"/>
      <c r="K34" s="217"/>
      <c r="L34" s="103"/>
      <c r="M34" s="218"/>
    </row>
    <row r="35" spans="1:13" ht="18" customHeight="1" x14ac:dyDescent="0.25">
      <c r="A35" s="64"/>
      <c r="B35" s="37"/>
      <c r="C35" s="214"/>
      <c r="D35" s="214"/>
      <c r="E35" s="37"/>
      <c r="F35" s="37"/>
      <c r="G35" s="214"/>
      <c r="H35" s="37"/>
      <c r="I35" s="37"/>
      <c r="J35" s="37"/>
      <c r="K35" s="217"/>
      <c r="L35" s="103"/>
      <c r="M35" s="218"/>
    </row>
    <row r="36" spans="1:13" ht="18" customHeight="1" x14ac:dyDescent="0.25">
      <c r="A36" s="64"/>
      <c r="B36" s="37"/>
      <c r="C36" s="214"/>
      <c r="D36" s="214"/>
      <c r="E36" s="37"/>
      <c r="F36" s="37"/>
      <c r="G36" s="214"/>
      <c r="H36" s="37"/>
      <c r="I36" s="37"/>
      <c r="J36" s="37"/>
      <c r="K36" s="217"/>
      <c r="L36" s="103"/>
      <c r="M36" s="218"/>
    </row>
    <row r="37" spans="1:13" ht="18" customHeight="1" x14ac:dyDescent="0.25">
      <c r="A37" s="64"/>
      <c r="B37" s="37"/>
      <c r="C37" s="214"/>
      <c r="D37" s="214"/>
      <c r="E37" s="37"/>
      <c r="F37" s="37"/>
      <c r="G37" s="214"/>
      <c r="H37" s="37"/>
      <c r="I37" s="37"/>
      <c r="J37" s="37"/>
      <c r="K37" s="217"/>
      <c r="L37" s="103"/>
      <c r="M37" s="218"/>
    </row>
    <row r="38" spans="1:13" ht="18" customHeight="1" x14ac:dyDescent="0.25">
      <c r="A38" s="64"/>
      <c r="B38" s="37"/>
      <c r="C38" s="214"/>
      <c r="D38" s="214"/>
      <c r="E38" s="37"/>
      <c r="F38" s="37"/>
      <c r="G38" s="214"/>
      <c r="H38" s="37"/>
      <c r="I38" s="37"/>
      <c r="J38" s="37"/>
      <c r="K38" s="217"/>
      <c r="L38" s="103"/>
      <c r="M38" s="218"/>
    </row>
    <row r="39" spans="1:13" ht="18" customHeight="1" x14ac:dyDescent="0.25">
      <c r="A39" s="64"/>
      <c r="B39" s="37"/>
      <c r="C39" s="214"/>
      <c r="D39" s="214"/>
      <c r="E39" s="37"/>
      <c r="F39" s="37"/>
      <c r="G39" s="214"/>
      <c r="H39" s="37"/>
      <c r="I39" s="37"/>
      <c r="J39" s="37"/>
      <c r="K39" s="217"/>
      <c r="L39" s="103"/>
      <c r="M39" s="218"/>
    </row>
    <row r="40" spans="1:13" ht="18" customHeight="1" x14ac:dyDescent="0.25">
      <c r="A40" s="64"/>
      <c r="B40" s="37"/>
      <c r="C40" s="214"/>
      <c r="D40" s="214"/>
      <c r="E40" s="37"/>
      <c r="F40" s="37"/>
      <c r="G40" s="214"/>
      <c r="H40" s="37"/>
      <c r="I40" s="37"/>
      <c r="J40" s="37"/>
      <c r="K40" s="217"/>
      <c r="L40" s="103"/>
      <c r="M40" s="218"/>
    </row>
    <row r="41" spans="1:13" ht="18" customHeight="1" x14ac:dyDescent="0.25">
      <c r="A41" s="64"/>
      <c r="B41" s="37"/>
      <c r="C41" s="214"/>
      <c r="D41" s="214"/>
      <c r="E41" s="37"/>
      <c r="F41" s="37"/>
      <c r="G41" s="214"/>
      <c r="H41" s="37"/>
      <c r="I41" s="37"/>
      <c r="J41" s="37"/>
      <c r="K41" s="217"/>
      <c r="L41" s="103"/>
      <c r="M41" s="218"/>
    </row>
    <row r="42" spans="1:13" ht="18" customHeight="1" x14ac:dyDescent="0.25">
      <c r="A42" s="64"/>
      <c r="B42" s="37"/>
      <c r="C42" s="214"/>
      <c r="D42" s="214"/>
      <c r="E42" s="37"/>
      <c r="F42" s="37"/>
      <c r="G42" s="214"/>
      <c r="H42" s="37"/>
      <c r="I42" s="37"/>
      <c r="J42" s="37"/>
      <c r="K42" s="217"/>
      <c r="L42" s="103"/>
      <c r="M42" s="218"/>
    </row>
    <row r="43" spans="1:13" ht="18" customHeight="1" x14ac:dyDescent="0.25">
      <c r="A43" s="45"/>
      <c r="B43" s="45"/>
      <c r="C43" s="56"/>
      <c r="D43" s="56"/>
      <c r="E43" s="37"/>
      <c r="F43" s="59"/>
      <c r="G43" s="214"/>
      <c r="H43" s="42"/>
      <c r="I43" s="42"/>
      <c r="J43" s="53"/>
      <c r="K43" s="103"/>
    </row>
    <row r="44" spans="1:13" ht="18" customHeight="1" x14ac:dyDescent="0.25">
      <c r="A44" s="42"/>
      <c r="B44" s="42"/>
      <c r="C44" s="221" t="s">
        <v>35</v>
      </c>
      <c r="D44" s="221"/>
      <c r="E44" s="222"/>
      <c r="F44" s="223"/>
      <c r="G44" s="224"/>
      <c r="H44" s="73" t="str">
        <f>[16]З!F15</f>
        <v>Алексеев В.Г.  /СПб, ССВк/</v>
      </c>
      <c r="I44" s="74"/>
      <c r="J44" s="42"/>
      <c r="K44" s="103"/>
    </row>
    <row r="45" spans="1:13" ht="18" customHeight="1" x14ac:dyDescent="0.25">
      <c r="A45" s="42"/>
      <c r="B45" s="42"/>
      <c r="C45" s="221" t="s">
        <v>36</v>
      </c>
      <c r="D45" s="221"/>
      <c r="E45" s="76"/>
      <c r="F45" s="223"/>
      <c r="G45" s="78"/>
      <c r="H45" s="73" t="str">
        <f>[16]З!F16</f>
        <v>Куликов В.Я. /СПб, ССВк/</v>
      </c>
      <c r="I45" s="81"/>
      <c r="J45" s="42"/>
    </row>
    <row r="46" spans="1:13" ht="18" customHeight="1" x14ac:dyDescent="0.25">
      <c r="A46" s="42"/>
      <c r="B46" s="42"/>
      <c r="C46" s="221" t="s">
        <v>38</v>
      </c>
      <c r="D46" s="221"/>
      <c r="E46" s="222"/>
      <c r="F46" s="222"/>
      <c r="G46" s="224"/>
      <c r="H46" s="73" t="str">
        <f>[16]З!F17</f>
        <v>Мичурина О.А. /СПб, ССВк/</v>
      </c>
      <c r="I46" s="81"/>
      <c r="J46" s="42"/>
    </row>
    <row r="47" spans="1:13" ht="18" customHeight="1" x14ac:dyDescent="0.25">
      <c r="A47" s="42"/>
      <c r="B47" s="42"/>
      <c r="C47" s="221" t="s">
        <v>39</v>
      </c>
      <c r="D47" s="221"/>
      <c r="E47" s="222"/>
      <c r="F47" s="222"/>
      <c r="G47" s="224"/>
      <c r="H47" s="73" t="str">
        <f>[16]З!F18</f>
        <v>Пономарева С.Е.  /СПб, Iк/</v>
      </c>
      <c r="I47" s="81"/>
      <c r="J47" s="42"/>
    </row>
  </sheetData>
  <printOptions horizontalCentered="1"/>
  <pageMargins left="0.39370078740157483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7169" r:id="rId4">
          <objectPr defaultSize="0" autoPict="0" r:id="rId5">
            <anchor moveWithCells="1" sizeWithCells="1">
              <from>
                <xdr:col>1</xdr:col>
                <xdr:colOff>57150</xdr:colOff>
                <xdr:row>1</xdr:row>
                <xdr:rowOff>133350</xdr:rowOff>
              </from>
              <to>
                <xdr:col>2</xdr:col>
                <xdr:colOff>171450</xdr:colOff>
                <xdr:row>6</xdr:row>
                <xdr:rowOff>76200</xdr:rowOff>
              </to>
            </anchor>
          </objectPr>
        </oleObject>
      </mc:Choice>
      <mc:Fallback>
        <oleObject progId="Word.Picture.8" shapeId="7169" r:id="rId4"/>
      </mc:Fallback>
    </mc:AlternateContent>
    <mc:AlternateContent xmlns:mc="http://schemas.openxmlformats.org/markup-compatibility/2006">
      <mc:Choice Requires="x14">
        <oleObject progId="Word.Picture.8" shapeId="7170" r:id="rId6">
          <objectPr defaultSize="0" autoPict="0" r:id="rId7">
            <anchor moveWithCells="1" sizeWithCells="1">
              <from>
                <xdr:col>3</xdr:col>
                <xdr:colOff>152400</xdr:colOff>
                <xdr:row>7</xdr:row>
                <xdr:rowOff>76200</xdr:rowOff>
              </from>
              <to>
                <xdr:col>3</xdr:col>
                <xdr:colOff>714375</xdr:colOff>
                <xdr:row>11</xdr:row>
                <xdr:rowOff>142875</xdr:rowOff>
              </to>
            </anchor>
          </objectPr>
        </oleObject>
      </mc:Choice>
      <mc:Fallback>
        <oleObject progId="Word.Picture.8" shapeId="7170" r:id="rId6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42"/>
  <sheetViews>
    <sheetView zoomScaleNormal="100" workbookViewId="0">
      <selection activeCell="G10" sqref="G10"/>
    </sheetView>
  </sheetViews>
  <sheetFormatPr defaultColWidth="9.140625" defaultRowHeight="12.75" x14ac:dyDescent="0.2"/>
  <cols>
    <col min="1" max="1" width="5.5703125" style="98" customWidth="1"/>
    <col min="2" max="2" width="5.5703125" style="97" customWidth="1"/>
    <col min="3" max="3" width="17.7109375" style="95" customWidth="1"/>
    <col min="4" max="4" width="9.7109375" style="95" customWidth="1"/>
    <col min="5" max="5" width="10.5703125" style="97" customWidth="1"/>
    <col min="6" max="6" width="5.85546875" style="97" customWidth="1"/>
    <col min="7" max="7" width="22.5703125" style="98" customWidth="1"/>
    <col min="8" max="16" width="2" style="97" customWidth="1"/>
    <col min="17" max="17" width="2" style="96" customWidth="1"/>
    <col min="18" max="40" width="2" style="97" customWidth="1"/>
    <col min="41" max="42" width="2.7109375" style="96" customWidth="1"/>
    <col min="43" max="43" width="6.140625" style="96" customWidth="1"/>
    <col min="44" max="44" width="2.5703125" style="96" customWidth="1"/>
    <col min="45" max="45" width="3.140625" style="96" customWidth="1"/>
    <col min="46" max="16384" width="9.140625" style="95"/>
  </cols>
  <sheetData>
    <row r="1" spans="1:256" ht="15.95" customHeight="1" x14ac:dyDescent="0.3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4"/>
      <c r="O1" s="4"/>
      <c r="P1" s="4" t="s">
        <v>1</v>
      </c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51"/>
      <c r="AP1" s="151"/>
      <c r="AQ1" s="151"/>
      <c r="AR1" s="151"/>
      <c r="AS1" s="145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15.95" customHeight="1" x14ac:dyDescent="0.3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4"/>
      <c r="O2" s="4"/>
      <c r="P2" s="4" t="s">
        <v>2</v>
      </c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51"/>
      <c r="AP2" s="151"/>
      <c r="AQ2" s="151"/>
      <c r="AR2" s="151"/>
      <c r="AS2" s="145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15.95" customHeight="1" x14ac:dyDescent="0.3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4"/>
      <c r="O3" s="4"/>
      <c r="P3" s="4" t="s">
        <v>3</v>
      </c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51"/>
      <c r="AP3" s="151"/>
      <c r="AQ3" s="151"/>
      <c r="AR3" s="151"/>
      <c r="AS3" s="145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5.95" customHeight="1" x14ac:dyDescent="0.3">
      <c r="A4" s="177"/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4"/>
      <c r="O4" s="4"/>
      <c r="P4" s="4" t="s">
        <v>65</v>
      </c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51"/>
      <c r="AP4" s="151"/>
      <c r="AQ4" s="151"/>
      <c r="AR4" s="151"/>
      <c r="AS4" s="145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15" customHeight="1" x14ac:dyDescent="0.3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4"/>
      <c r="O5" s="4"/>
      <c r="P5" s="4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51"/>
      <c r="AP5" s="151"/>
      <c r="AQ5" s="151"/>
      <c r="AR5" s="151"/>
      <c r="AS5" s="14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15.95" customHeight="1" x14ac:dyDescent="0.3">
      <c r="A6" s="176">
        <v>2.0499999999999998</v>
      </c>
      <c r="B6" s="175" t="s">
        <v>10</v>
      </c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5"/>
      <c r="O6" s="5"/>
      <c r="P6" s="5" t="s">
        <v>64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51"/>
      <c r="AP6" s="151"/>
      <c r="AQ6" s="151"/>
      <c r="AR6" s="151"/>
      <c r="AS6" s="145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15.95" customHeight="1" x14ac:dyDescent="0.3">
      <c r="A7" s="176">
        <v>2.0499999999999998</v>
      </c>
      <c r="B7" s="175" t="s">
        <v>10</v>
      </c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5"/>
      <c r="O7" s="5"/>
      <c r="P7" s="5" t="s">
        <v>5</v>
      </c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51"/>
      <c r="AP7" s="151"/>
      <c r="AQ7" s="151"/>
      <c r="AR7" s="151"/>
      <c r="AS7" s="145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15" customHeight="1" x14ac:dyDescent="0.3">
      <c r="A8" s="176">
        <v>2.04</v>
      </c>
      <c r="B8" s="175" t="s">
        <v>10</v>
      </c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50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8"/>
      <c r="AN8" s="177"/>
      <c r="AO8" s="151"/>
      <c r="AP8" s="151"/>
      <c r="AQ8" s="151"/>
      <c r="AR8" s="151"/>
      <c r="AS8" s="145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18.75" x14ac:dyDescent="0.3">
      <c r="A9" s="176"/>
      <c r="B9" s="175"/>
      <c r="C9" s="164"/>
      <c r="D9" s="164"/>
      <c r="E9" s="139"/>
      <c r="F9" s="139"/>
      <c r="G9" s="154"/>
      <c r="H9" s="139"/>
      <c r="I9" s="139"/>
      <c r="J9" s="139"/>
      <c r="K9" s="139"/>
      <c r="L9" s="144"/>
      <c r="M9" s="144"/>
      <c r="N9" s="174" t="s">
        <v>63</v>
      </c>
      <c r="O9" s="144"/>
      <c r="P9" s="144"/>
      <c r="Q9" s="145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3"/>
      <c r="AE9" s="139"/>
      <c r="AF9" s="139"/>
      <c r="AG9" s="139"/>
      <c r="AH9" s="139"/>
      <c r="AI9" s="152"/>
      <c r="AJ9" s="139"/>
      <c r="AK9" s="139"/>
      <c r="AL9" s="139"/>
      <c r="AM9" s="173"/>
      <c r="AN9" s="139"/>
      <c r="AO9" s="151"/>
      <c r="AP9" s="141"/>
      <c r="AQ9" s="141"/>
      <c r="AR9" s="166"/>
      <c r="AS9" s="148"/>
    </row>
    <row r="10" spans="1:256" ht="12.95" customHeight="1" x14ac:dyDescent="0.3">
      <c r="A10" s="165"/>
      <c r="B10" s="155"/>
      <c r="C10" s="164"/>
      <c r="D10" s="164"/>
      <c r="E10" s="139"/>
      <c r="F10" s="139"/>
      <c r="G10" s="154"/>
      <c r="H10" s="139"/>
      <c r="I10" s="139"/>
      <c r="J10" s="172"/>
      <c r="K10" s="171" t="s">
        <v>62</v>
      </c>
      <c r="L10" s="168"/>
      <c r="M10" s="168"/>
      <c r="N10" s="170"/>
      <c r="O10" s="168"/>
      <c r="P10" s="168"/>
      <c r="Q10" s="169"/>
      <c r="R10" s="168"/>
      <c r="S10" s="168"/>
      <c r="T10" s="168"/>
      <c r="U10" s="168"/>
      <c r="V10" s="168"/>
      <c r="W10" s="168"/>
      <c r="X10" s="168"/>
      <c r="Y10" s="144"/>
      <c r="Z10" s="144"/>
      <c r="AA10" s="144"/>
      <c r="AB10" s="144"/>
      <c r="AC10" s="144"/>
      <c r="AD10" s="143"/>
      <c r="AE10" s="139"/>
      <c r="AF10" s="139"/>
      <c r="AG10" s="139"/>
      <c r="AH10" s="139"/>
      <c r="AI10" s="152"/>
      <c r="AJ10" s="139"/>
      <c r="AK10" s="139"/>
      <c r="AL10" s="139"/>
      <c r="AM10" s="139"/>
      <c r="AN10" s="139"/>
      <c r="AO10" s="151"/>
      <c r="AP10" s="141"/>
      <c r="AQ10" s="141"/>
      <c r="AR10" s="166"/>
      <c r="AS10" s="148"/>
    </row>
    <row r="11" spans="1:256" ht="12.95" customHeight="1" x14ac:dyDescent="0.3">
      <c r="A11" s="165"/>
      <c r="B11" s="155"/>
      <c r="C11" s="164"/>
      <c r="D11" s="164"/>
      <c r="E11" s="139"/>
      <c r="F11" s="139"/>
      <c r="G11" s="154"/>
      <c r="H11" s="139"/>
      <c r="I11" s="139"/>
      <c r="J11" s="139"/>
      <c r="K11" s="167"/>
      <c r="L11" s="144"/>
      <c r="M11" s="144"/>
      <c r="N11" s="163"/>
      <c r="O11" s="144"/>
      <c r="P11" s="144"/>
      <c r="Q11" s="145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3"/>
      <c r="AE11" s="139"/>
      <c r="AF11" s="139"/>
      <c r="AG11" s="139"/>
      <c r="AH11" s="139"/>
      <c r="AI11" s="152"/>
      <c r="AJ11" s="139"/>
      <c r="AK11" s="139"/>
      <c r="AL11" s="139"/>
      <c r="AM11" s="139"/>
      <c r="AN11" s="139"/>
      <c r="AO11" s="151"/>
      <c r="AP11" s="141"/>
      <c r="AQ11" s="141"/>
      <c r="AR11" s="166"/>
      <c r="AS11" s="148"/>
    </row>
    <row r="12" spans="1:256" ht="20.25" x14ac:dyDescent="0.3">
      <c r="A12" s="165"/>
      <c r="B12" s="160"/>
      <c r="C12" s="164"/>
      <c r="D12" s="164"/>
      <c r="E12" s="139"/>
      <c r="F12" s="139"/>
      <c r="G12" s="154"/>
      <c r="H12" s="139"/>
      <c r="I12" s="139"/>
      <c r="J12" s="139"/>
      <c r="K12" s="139"/>
      <c r="L12" s="144"/>
      <c r="M12" s="144"/>
      <c r="N12" s="163"/>
      <c r="O12" s="158"/>
      <c r="P12" s="162" t="s">
        <v>11</v>
      </c>
      <c r="Q12" s="145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3"/>
      <c r="AE12" s="139"/>
      <c r="AF12" s="139"/>
      <c r="AG12" s="139"/>
      <c r="AH12" s="139"/>
      <c r="AI12" s="152"/>
      <c r="AJ12" s="139"/>
      <c r="AK12" s="139"/>
      <c r="AL12" s="139"/>
      <c r="AM12" s="139"/>
      <c r="AN12" s="139"/>
      <c r="AO12" s="151"/>
      <c r="AP12" s="149"/>
      <c r="AQ12" s="161" t="s">
        <v>61</v>
      </c>
      <c r="AR12" s="21"/>
      <c r="AS12" s="148"/>
    </row>
    <row r="13" spans="1:256" ht="15" customHeight="1" x14ac:dyDescent="0.3">
      <c r="A13" s="160"/>
      <c r="B13" s="160"/>
      <c r="C13" s="159"/>
      <c r="D13" s="159"/>
      <c r="E13" s="139"/>
      <c r="F13" s="139"/>
      <c r="G13" s="154"/>
      <c r="H13" s="139"/>
      <c r="I13" s="139"/>
      <c r="J13" s="139"/>
      <c r="K13" s="139"/>
      <c r="L13" s="144"/>
      <c r="M13" s="144"/>
      <c r="N13" s="144"/>
      <c r="O13" s="144"/>
      <c r="P13" s="144"/>
      <c r="Q13" s="158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3"/>
      <c r="AE13" s="139"/>
      <c r="AF13" s="139"/>
      <c r="AG13" s="139"/>
      <c r="AH13" s="139"/>
      <c r="AI13" s="152"/>
      <c r="AJ13" s="139"/>
      <c r="AK13" s="139"/>
      <c r="AL13" s="139"/>
      <c r="AM13" s="139"/>
      <c r="AN13" s="139"/>
      <c r="AO13" s="151"/>
      <c r="AP13" s="149" t="s">
        <v>12</v>
      </c>
      <c r="AQ13" s="157">
        <v>0.45833333333333331</v>
      </c>
      <c r="AR13" s="150"/>
      <c r="AS13" s="148"/>
    </row>
    <row r="14" spans="1:256" ht="18.75" x14ac:dyDescent="0.3">
      <c r="A14" s="156" t="s">
        <v>13</v>
      </c>
      <c r="B14" s="155"/>
      <c r="C14" s="147"/>
      <c r="D14" s="147"/>
      <c r="E14" s="139"/>
      <c r="F14" s="139"/>
      <c r="G14" s="154"/>
      <c r="H14" s="139"/>
      <c r="I14" s="139"/>
      <c r="J14" s="139"/>
      <c r="K14" s="139"/>
      <c r="L14" s="144"/>
      <c r="M14" s="144"/>
      <c r="N14" s="144"/>
      <c r="O14" s="144"/>
      <c r="P14" s="153" t="s">
        <v>60</v>
      </c>
      <c r="Q14" s="139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3"/>
      <c r="AE14" s="139"/>
      <c r="AF14" s="139"/>
      <c r="AG14" s="139"/>
      <c r="AH14" s="139"/>
      <c r="AI14" s="152"/>
      <c r="AJ14" s="139"/>
      <c r="AK14" s="139"/>
      <c r="AL14" s="139"/>
      <c r="AM14" s="139"/>
      <c r="AN14" s="139"/>
      <c r="AO14" s="151"/>
      <c r="AP14" s="149" t="s">
        <v>14</v>
      </c>
      <c r="AQ14" s="150"/>
      <c r="AR14" s="149"/>
      <c r="AS14" s="148"/>
    </row>
    <row r="15" spans="1:256" ht="4.5" customHeight="1" thickBot="1" x14ac:dyDescent="0.35">
      <c r="A15" s="139"/>
      <c r="B15" s="139"/>
      <c r="C15" s="147"/>
      <c r="D15" s="147"/>
      <c r="E15" s="139"/>
      <c r="F15" s="139"/>
      <c r="G15" s="146"/>
      <c r="H15" s="139"/>
      <c r="I15" s="139"/>
      <c r="J15" s="139"/>
      <c r="K15" s="139"/>
      <c r="L15" s="144"/>
      <c r="M15" s="144"/>
      <c r="N15" s="144"/>
      <c r="O15" s="144"/>
      <c r="P15" s="144"/>
      <c r="Q15" s="145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3"/>
      <c r="AE15" s="139"/>
      <c r="AF15" s="139"/>
      <c r="AG15" s="139"/>
      <c r="AH15" s="139"/>
      <c r="AI15" s="143"/>
      <c r="AJ15" s="139"/>
      <c r="AK15" s="139"/>
      <c r="AL15" s="139"/>
      <c r="AM15" s="139"/>
      <c r="AN15" s="139"/>
      <c r="AO15" s="142"/>
      <c r="AP15" s="141"/>
      <c r="AQ15" s="141"/>
      <c r="AR15" s="140"/>
      <c r="AS15" s="139"/>
    </row>
    <row r="16" spans="1:256" ht="18.75" thickBot="1" x14ac:dyDescent="0.3">
      <c r="A16" s="350" t="s">
        <v>59</v>
      </c>
      <c r="B16" s="352" t="s">
        <v>58</v>
      </c>
      <c r="C16" s="354" t="s">
        <v>57</v>
      </c>
      <c r="D16" s="354" t="s">
        <v>16</v>
      </c>
      <c r="E16" s="356" t="s">
        <v>17</v>
      </c>
      <c r="F16" s="358" t="s">
        <v>18</v>
      </c>
      <c r="G16" s="354" t="s">
        <v>56</v>
      </c>
      <c r="H16" s="138"/>
      <c r="I16" s="137"/>
      <c r="J16" s="137"/>
      <c r="K16" s="135"/>
      <c r="L16" s="134"/>
      <c r="M16" s="136"/>
      <c r="N16" s="134"/>
      <c r="O16" s="134"/>
      <c r="P16" s="134"/>
      <c r="Q16" s="135"/>
      <c r="R16" s="134"/>
      <c r="S16" s="136"/>
      <c r="T16" s="135"/>
      <c r="U16" s="134"/>
      <c r="V16" s="136"/>
      <c r="W16" s="135"/>
      <c r="X16" s="134"/>
      <c r="Y16" s="136"/>
      <c r="Z16" s="135"/>
      <c r="AA16" s="134"/>
      <c r="AB16" s="136"/>
      <c r="AC16" s="135"/>
      <c r="AD16" s="134"/>
      <c r="AE16" s="136"/>
      <c r="AF16" s="135"/>
      <c r="AG16" s="134"/>
      <c r="AH16" s="136"/>
      <c r="AI16" s="135"/>
      <c r="AJ16" s="134"/>
      <c r="AK16" s="136"/>
      <c r="AL16" s="135"/>
      <c r="AM16" s="134"/>
      <c r="AN16" s="133"/>
      <c r="AO16" s="346" t="s">
        <v>55</v>
      </c>
      <c r="AP16" s="346" t="s">
        <v>51</v>
      </c>
      <c r="AQ16" s="344" t="s">
        <v>54</v>
      </c>
      <c r="AR16" s="346" t="s">
        <v>50</v>
      </c>
      <c r="AS16" s="348" t="s">
        <v>53</v>
      </c>
    </row>
    <row r="17" spans="1:256" ht="13.5" customHeight="1" thickBot="1" x14ac:dyDescent="0.25">
      <c r="A17" s="351"/>
      <c r="B17" s="353" t="s">
        <v>20</v>
      </c>
      <c r="C17" s="355"/>
      <c r="D17" s="355"/>
      <c r="E17" s="357" t="s">
        <v>52</v>
      </c>
      <c r="F17" s="359" t="s">
        <v>18</v>
      </c>
      <c r="G17" s="355" t="s">
        <v>19</v>
      </c>
      <c r="H17" s="132">
        <v>1</v>
      </c>
      <c r="I17" s="131">
        <v>2</v>
      </c>
      <c r="J17" s="131">
        <v>3</v>
      </c>
      <c r="K17" s="132">
        <v>1</v>
      </c>
      <c r="L17" s="131">
        <v>2</v>
      </c>
      <c r="M17" s="131">
        <v>3</v>
      </c>
      <c r="N17" s="132">
        <v>1</v>
      </c>
      <c r="O17" s="131">
        <v>2</v>
      </c>
      <c r="P17" s="131">
        <v>3</v>
      </c>
      <c r="Q17" s="132">
        <v>1</v>
      </c>
      <c r="R17" s="131">
        <v>2</v>
      </c>
      <c r="S17" s="131">
        <v>3</v>
      </c>
      <c r="T17" s="132">
        <v>1</v>
      </c>
      <c r="U17" s="131">
        <v>2</v>
      </c>
      <c r="V17" s="131">
        <v>3</v>
      </c>
      <c r="W17" s="132">
        <v>1</v>
      </c>
      <c r="X17" s="131">
        <v>2</v>
      </c>
      <c r="Y17" s="131">
        <v>3</v>
      </c>
      <c r="Z17" s="132">
        <v>1</v>
      </c>
      <c r="AA17" s="131">
        <v>2</v>
      </c>
      <c r="AB17" s="131">
        <v>3</v>
      </c>
      <c r="AC17" s="132">
        <v>1</v>
      </c>
      <c r="AD17" s="131">
        <v>2</v>
      </c>
      <c r="AE17" s="131">
        <v>3</v>
      </c>
      <c r="AF17" s="132">
        <v>1</v>
      </c>
      <c r="AG17" s="131">
        <v>2</v>
      </c>
      <c r="AH17" s="131">
        <v>3</v>
      </c>
      <c r="AI17" s="132">
        <v>1</v>
      </c>
      <c r="AJ17" s="131">
        <v>2</v>
      </c>
      <c r="AK17" s="131">
        <v>3</v>
      </c>
      <c r="AL17" s="132">
        <v>1</v>
      </c>
      <c r="AM17" s="131">
        <v>2</v>
      </c>
      <c r="AN17" s="131">
        <v>3</v>
      </c>
      <c r="AO17" s="347"/>
      <c r="AP17" s="347" t="s">
        <v>51</v>
      </c>
      <c r="AQ17" s="345"/>
      <c r="AR17" s="347" t="s">
        <v>51</v>
      </c>
      <c r="AS17" s="349" t="s">
        <v>50</v>
      </c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</row>
    <row r="18" spans="1:256" ht="17.100000000000001" customHeight="1" x14ac:dyDescent="0.25">
      <c r="A18" s="129">
        <v>1</v>
      </c>
      <c r="B18" s="117">
        <f>[17]ВысД!C19</f>
        <v>46</v>
      </c>
      <c r="C18" s="118" t="str">
        <f>[17]ВысД!D19</f>
        <v>ЛАПШОВА</v>
      </c>
      <c r="D18" s="118" t="str">
        <f>[17]ВысД!E19</f>
        <v>Алина</v>
      </c>
      <c r="E18" s="117" t="str">
        <f>[17]ВысД!F19</f>
        <v>06.09.1998</v>
      </c>
      <c r="F18" s="117" t="str">
        <f>[17]ВысД!G19</f>
        <v>КМС</v>
      </c>
      <c r="G18" s="121" t="str">
        <f>[17]ВысД!H19</f>
        <v xml:space="preserve">Красноярский край </v>
      </c>
      <c r="H18" s="126"/>
      <c r="I18" s="125"/>
      <c r="J18" s="124"/>
      <c r="K18" s="128"/>
      <c r="L18" s="125"/>
      <c r="M18" s="127"/>
      <c r="N18" s="126"/>
      <c r="O18" s="125"/>
      <c r="P18" s="124"/>
      <c r="Q18" s="128"/>
      <c r="R18" s="125"/>
      <c r="S18" s="127"/>
      <c r="T18" s="126"/>
      <c r="U18" s="125"/>
      <c r="V18" s="124"/>
      <c r="W18" s="128"/>
      <c r="X18" s="125"/>
      <c r="Y18" s="127"/>
      <c r="Z18" s="126"/>
      <c r="AA18" s="125"/>
      <c r="AB18" s="124"/>
      <c r="AC18" s="128"/>
      <c r="AD18" s="125"/>
      <c r="AE18" s="127"/>
      <c r="AF18" s="126"/>
      <c r="AG18" s="125"/>
      <c r="AH18" s="124"/>
      <c r="AI18" s="128"/>
      <c r="AJ18" s="125"/>
      <c r="AK18" s="127"/>
      <c r="AL18" s="126"/>
      <c r="AM18" s="125"/>
      <c r="AN18" s="124"/>
      <c r="AO18" s="123"/>
      <c r="AP18" s="123"/>
      <c r="AQ18" s="122"/>
      <c r="AR18" s="122"/>
      <c r="AS18" s="52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</row>
    <row r="19" spans="1:256" ht="17.100000000000001" customHeight="1" x14ac:dyDescent="0.25">
      <c r="A19" s="119">
        <v>2</v>
      </c>
      <c r="B19" s="117">
        <f>[17]ВысД!C20</f>
        <v>110</v>
      </c>
      <c r="C19" s="118" t="str">
        <f>[17]ВысД!D20</f>
        <v>БУЧКИНА</v>
      </c>
      <c r="D19" s="118" t="str">
        <f>[17]ВысД!E20</f>
        <v>Анна</v>
      </c>
      <c r="E19" s="117" t="str">
        <f>[17]ВысД!F20</f>
        <v>10.11.1999</v>
      </c>
      <c r="F19" s="117" t="str">
        <f>[17]ВысД!G20</f>
        <v>КМС</v>
      </c>
      <c r="G19" s="121" t="str">
        <f>[17]ВысД!H20</f>
        <v xml:space="preserve">Санкт-Петербург </v>
      </c>
      <c r="H19" s="113"/>
      <c r="I19" s="112"/>
      <c r="J19" s="111"/>
      <c r="K19" s="115"/>
      <c r="L19" s="112"/>
      <c r="M19" s="114"/>
      <c r="N19" s="113"/>
      <c r="O19" s="112"/>
      <c r="P19" s="111"/>
      <c r="Q19" s="115"/>
      <c r="R19" s="112"/>
      <c r="S19" s="114"/>
      <c r="T19" s="113"/>
      <c r="U19" s="112"/>
      <c r="V19" s="111"/>
      <c r="W19" s="115"/>
      <c r="X19" s="112"/>
      <c r="Y19" s="114"/>
      <c r="Z19" s="113"/>
      <c r="AA19" s="112"/>
      <c r="AB19" s="111"/>
      <c r="AC19" s="115"/>
      <c r="AD19" s="112"/>
      <c r="AE19" s="114"/>
      <c r="AF19" s="113"/>
      <c r="AG19" s="112"/>
      <c r="AH19" s="111"/>
      <c r="AI19" s="115"/>
      <c r="AJ19" s="112"/>
      <c r="AK19" s="114"/>
      <c r="AL19" s="113"/>
      <c r="AM19" s="112"/>
      <c r="AN19" s="111"/>
      <c r="AO19" s="110"/>
      <c r="AP19" s="110"/>
      <c r="AQ19" s="109"/>
      <c r="AR19" s="109"/>
      <c r="AS19" s="108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</row>
    <row r="20" spans="1:256" ht="17.100000000000001" customHeight="1" x14ac:dyDescent="0.25">
      <c r="A20" s="119">
        <v>3</v>
      </c>
      <c r="B20" s="117">
        <f>[17]ВысД!C21</f>
        <v>341</v>
      </c>
      <c r="C20" s="118" t="str">
        <f>[17]ВысД!D21</f>
        <v>ЖУРБА</v>
      </c>
      <c r="D20" s="118" t="str">
        <f>[17]ВысД!E21</f>
        <v>Надежда</v>
      </c>
      <c r="E20" s="117" t="str">
        <f>[17]ВысД!F21</f>
        <v>06.09.1999</v>
      </c>
      <c r="F20" s="117" t="str">
        <f>[17]ВысД!G21</f>
        <v>КМС</v>
      </c>
      <c r="G20" s="121" t="str">
        <f>[17]ВысД!H21</f>
        <v xml:space="preserve">Ростовская область </v>
      </c>
      <c r="H20" s="113"/>
      <c r="I20" s="112"/>
      <c r="J20" s="111"/>
      <c r="K20" s="115"/>
      <c r="L20" s="112"/>
      <c r="M20" s="114"/>
      <c r="N20" s="113"/>
      <c r="O20" s="112"/>
      <c r="P20" s="111"/>
      <c r="Q20" s="115"/>
      <c r="R20" s="112"/>
      <c r="S20" s="114"/>
      <c r="T20" s="113"/>
      <c r="U20" s="112"/>
      <c r="V20" s="111"/>
      <c r="W20" s="115"/>
      <c r="X20" s="112"/>
      <c r="Y20" s="114"/>
      <c r="Z20" s="113"/>
      <c r="AA20" s="112"/>
      <c r="AB20" s="111"/>
      <c r="AC20" s="115"/>
      <c r="AD20" s="112"/>
      <c r="AE20" s="114"/>
      <c r="AF20" s="113"/>
      <c r="AG20" s="112"/>
      <c r="AH20" s="111"/>
      <c r="AI20" s="115"/>
      <c r="AJ20" s="112"/>
      <c r="AK20" s="114"/>
      <c r="AL20" s="113"/>
      <c r="AM20" s="112"/>
      <c r="AN20" s="111"/>
      <c r="AO20" s="110"/>
      <c r="AP20" s="110"/>
      <c r="AQ20" s="109"/>
      <c r="AR20" s="109"/>
      <c r="AS20" s="52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</row>
    <row r="21" spans="1:256" ht="17.100000000000001" customHeight="1" x14ac:dyDescent="0.25">
      <c r="A21" s="119">
        <v>4</v>
      </c>
      <c r="B21" s="117">
        <f>[17]ВысД!C22</f>
        <v>239</v>
      </c>
      <c r="C21" s="118" t="str">
        <f>[17]ВысД!D22</f>
        <v>АКСЕНОВА</v>
      </c>
      <c r="D21" s="118" t="str">
        <f>[17]ВысД!E22</f>
        <v>Наталья</v>
      </c>
      <c r="E21" s="117" t="str">
        <f>[17]ВысД!F22</f>
        <v>06.06.1997</v>
      </c>
      <c r="F21" s="117" t="str">
        <f>[17]ВысД!G22</f>
        <v>МС</v>
      </c>
      <c r="G21" s="121" t="str">
        <f>[17]ВысД!H22</f>
        <v xml:space="preserve">Алтайский край </v>
      </c>
      <c r="H21" s="113"/>
      <c r="I21" s="112"/>
      <c r="J21" s="111"/>
      <c r="K21" s="115"/>
      <c r="L21" s="112"/>
      <c r="M21" s="114"/>
      <c r="N21" s="113"/>
      <c r="O21" s="112"/>
      <c r="P21" s="111"/>
      <c r="Q21" s="115"/>
      <c r="R21" s="112"/>
      <c r="S21" s="114"/>
      <c r="T21" s="113"/>
      <c r="U21" s="112"/>
      <c r="V21" s="111"/>
      <c r="W21" s="115"/>
      <c r="X21" s="112"/>
      <c r="Y21" s="114"/>
      <c r="Z21" s="113"/>
      <c r="AA21" s="112"/>
      <c r="AB21" s="111"/>
      <c r="AC21" s="115"/>
      <c r="AD21" s="112"/>
      <c r="AE21" s="114"/>
      <c r="AF21" s="113"/>
      <c r="AG21" s="112"/>
      <c r="AH21" s="111"/>
      <c r="AI21" s="115"/>
      <c r="AJ21" s="112"/>
      <c r="AK21" s="114"/>
      <c r="AL21" s="113"/>
      <c r="AM21" s="112"/>
      <c r="AN21" s="111"/>
      <c r="AO21" s="110"/>
      <c r="AP21" s="110"/>
      <c r="AQ21" s="109"/>
      <c r="AR21" s="109"/>
      <c r="AS21" s="108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</row>
    <row r="22" spans="1:256" ht="17.100000000000001" customHeight="1" x14ac:dyDescent="0.25">
      <c r="A22" s="119">
        <v>5</v>
      </c>
      <c r="B22" s="117">
        <f>[17]ВысД!C23</f>
        <v>77</v>
      </c>
      <c r="C22" s="118" t="str">
        <f>[17]ВысД!D23</f>
        <v>АНДРЮХИНА</v>
      </c>
      <c r="D22" s="118" t="str">
        <f>[17]ВысД!E23</f>
        <v>Надежда</v>
      </c>
      <c r="E22" s="120">
        <f>[17]ВысД!F23</f>
        <v>37075</v>
      </c>
      <c r="F22" s="117" t="str">
        <f>[17]ВысД!G23</f>
        <v>КМС</v>
      </c>
      <c r="G22" s="121" t="str">
        <f>[17]ВысД!H23</f>
        <v xml:space="preserve">Краснодарский край </v>
      </c>
      <c r="H22" s="113"/>
      <c r="I22" s="112"/>
      <c r="J22" s="111"/>
      <c r="K22" s="115"/>
      <c r="L22" s="112"/>
      <c r="M22" s="114"/>
      <c r="N22" s="113"/>
      <c r="O22" s="112"/>
      <c r="P22" s="111"/>
      <c r="Q22" s="115"/>
      <c r="R22" s="112"/>
      <c r="S22" s="114"/>
      <c r="T22" s="113"/>
      <c r="U22" s="112"/>
      <c r="V22" s="111"/>
      <c r="W22" s="115"/>
      <c r="X22" s="112"/>
      <c r="Y22" s="114"/>
      <c r="Z22" s="113"/>
      <c r="AA22" s="112"/>
      <c r="AB22" s="111"/>
      <c r="AC22" s="115"/>
      <c r="AD22" s="112"/>
      <c r="AE22" s="114"/>
      <c r="AF22" s="113"/>
      <c r="AG22" s="112"/>
      <c r="AH22" s="111"/>
      <c r="AI22" s="115"/>
      <c r="AJ22" s="112"/>
      <c r="AK22" s="114"/>
      <c r="AL22" s="113"/>
      <c r="AM22" s="112"/>
      <c r="AN22" s="111"/>
      <c r="AO22" s="110"/>
      <c r="AP22" s="110"/>
      <c r="AQ22" s="109"/>
      <c r="AR22" s="109"/>
      <c r="AS22" s="108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97"/>
      <c r="IO22" s="97"/>
      <c r="IP22" s="97"/>
      <c r="IQ22" s="97"/>
      <c r="IR22" s="97"/>
      <c r="IS22" s="97"/>
      <c r="IT22" s="97"/>
      <c r="IU22" s="97"/>
      <c r="IV22" s="97"/>
    </row>
    <row r="23" spans="1:256" ht="17.100000000000001" customHeight="1" x14ac:dyDescent="0.25">
      <c r="A23" s="119">
        <v>6</v>
      </c>
      <c r="B23" s="117">
        <f>[17]ВысД!C24</f>
        <v>266</v>
      </c>
      <c r="C23" s="118" t="str">
        <f>[17]ВысД!D24</f>
        <v>ХАЛИКОВА</v>
      </c>
      <c r="D23" s="118" t="str">
        <f>[17]ВысД!E24</f>
        <v>Аделина</v>
      </c>
      <c r="E23" s="120" t="str">
        <f>[17]ВысД!F24</f>
        <v>18.12.2002</v>
      </c>
      <c r="F23" s="117" t="str">
        <f>[17]ВысД!G24</f>
        <v>МС</v>
      </c>
      <c r="G23" s="116" t="str">
        <f>[17]ВысД!H24</f>
        <v>Московская область Самарская</v>
      </c>
      <c r="H23" s="113"/>
      <c r="I23" s="112"/>
      <c r="J23" s="111"/>
      <c r="K23" s="115"/>
      <c r="L23" s="112"/>
      <c r="M23" s="114"/>
      <c r="N23" s="113"/>
      <c r="O23" s="112"/>
      <c r="P23" s="111"/>
      <c r="Q23" s="115"/>
      <c r="R23" s="112"/>
      <c r="S23" s="114"/>
      <c r="T23" s="113"/>
      <c r="U23" s="112"/>
      <c r="V23" s="111"/>
      <c r="W23" s="115"/>
      <c r="X23" s="112"/>
      <c r="Y23" s="114"/>
      <c r="Z23" s="113"/>
      <c r="AA23" s="112"/>
      <c r="AB23" s="111"/>
      <c r="AC23" s="115"/>
      <c r="AD23" s="112"/>
      <c r="AE23" s="114"/>
      <c r="AF23" s="113"/>
      <c r="AG23" s="112"/>
      <c r="AH23" s="111"/>
      <c r="AI23" s="115"/>
      <c r="AJ23" s="112"/>
      <c r="AK23" s="114"/>
      <c r="AL23" s="113"/>
      <c r="AM23" s="112"/>
      <c r="AN23" s="111"/>
      <c r="AO23" s="110"/>
      <c r="AP23" s="110"/>
      <c r="AQ23" s="109"/>
      <c r="AR23" s="109"/>
      <c r="AS23" s="108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</row>
    <row r="24" spans="1:256" ht="17.100000000000001" customHeight="1" x14ac:dyDescent="0.25">
      <c r="A24" s="119">
        <v>7</v>
      </c>
      <c r="B24" s="117">
        <f>[17]ВысД!C25</f>
        <v>357</v>
      </c>
      <c r="C24" s="118" t="str">
        <f>[17]ВысД!D25</f>
        <v>СПИРИДОНОВА</v>
      </c>
      <c r="D24" s="118" t="str">
        <f>[17]ВысД!E25</f>
        <v>Наталья</v>
      </c>
      <c r="E24" s="120" t="str">
        <f>[17]ВысД!F25</f>
        <v>31.07.2002</v>
      </c>
      <c r="F24" s="117" t="str">
        <f>[17]ВысД!G25</f>
        <v>МС</v>
      </c>
      <c r="G24" s="116" t="str">
        <f>[17]ВысД!H25</f>
        <v>Москва-1 Псковская область</v>
      </c>
      <c r="H24" s="113"/>
      <c r="I24" s="112"/>
      <c r="J24" s="111"/>
      <c r="K24" s="115"/>
      <c r="L24" s="112"/>
      <c r="M24" s="114"/>
      <c r="N24" s="113"/>
      <c r="O24" s="112"/>
      <c r="P24" s="111"/>
      <c r="Q24" s="115"/>
      <c r="R24" s="112"/>
      <c r="S24" s="114"/>
      <c r="T24" s="113"/>
      <c r="U24" s="112"/>
      <c r="V24" s="111"/>
      <c r="W24" s="115"/>
      <c r="X24" s="112"/>
      <c r="Y24" s="114"/>
      <c r="Z24" s="113"/>
      <c r="AA24" s="112"/>
      <c r="AB24" s="111"/>
      <c r="AC24" s="115"/>
      <c r="AD24" s="112"/>
      <c r="AE24" s="114"/>
      <c r="AF24" s="113"/>
      <c r="AG24" s="112"/>
      <c r="AH24" s="111"/>
      <c r="AI24" s="115"/>
      <c r="AJ24" s="112"/>
      <c r="AK24" s="114"/>
      <c r="AL24" s="113"/>
      <c r="AM24" s="112"/>
      <c r="AN24" s="111"/>
      <c r="AO24" s="110"/>
      <c r="AP24" s="110"/>
      <c r="AQ24" s="109"/>
      <c r="AR24" s="109"/>
      <c r="AS24" s="108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</row>
    <row r="25" spans="1:256" ht="17.100000000000001" customHeight="1" x14ac:dyDescent="0.25">
      <c r="A25" s="119">
        <v>8</v>
      </c>
      <c r="B25" s="117">
        <f>[17]ВысД!C26</f>
        <v>161</v>
      </c>
      <c r="C25" s="118" t="str">
        <f>[17]ВысД!D26</f>
        <v>ПРЕСНЯКОВА</v>
      </c>
      <c r="D25" s="118" t="str">
        <f>[17]ВысД!E26</f>
        <v>Алиса</v>
      </c>
      <c r="E25" s="120" t="str">
        <f>[17]ВысД!F26</f>
        <v>07.03.1998</v>
      </c>
      <c r="F25" s="117" t="str">
        <f>[17]ВысД!G26</f>
        <v>МС</v>
      </c>
      <c r="G25" s="121" t="str">
        <f>[17]ВысД!H26</f>
        <v xml:space="preserve">Санкт-Петербург-1 </v>
      </c>
      <c r="H25" s="113"/>
      <c r="I25" s="112"/>
      <c r="J25" s="111"/>
      <c r="K25" s="115"/>
      <c r="L25" s="112"/>
      <c r="M25" s="114"/>
      <c r="N25" s="113"/>
      <c r="O25" s="112"/>
      <c r="P25" s="111"/>
      <c r="Q25" s="115"/>
      <c r="R25" s="112"/>
      <c r="S25" s="114"/>
      <c r="T25" s="113"/>
      <c r="U25" s="112"/>
      <c r="V25" s="111"/>
      <c r="W25" s="115"/>
      <c r="X25" s="112"/>
      <c r="Y25" s="114"/>
      <c r="Z25" s="113"/>
      <c r="AA25" s="112"/>
      <c r="AB25" s="111"/>
      <c r="AC25" s="115"/>
      <c r="AD25" s="112"/>
      <c r="AE25" s="114"/>
      <c r="AF25" s="113"/>
      <c r="AG25" s="112"/>
      <c r="AH25" s="111"/>
      <c r="AI25" s="115"/>
      <c r="AJ25" s="112"/>
      <c r="AK25" s="114"/>
      <c r="AL25" s="113"/>
      <c r="AM25" s="112"/>
      <c r="AN25" s="111"/>
      <c r="AO25" s="110"/>
      <c r="AP25" s="110"/>
      <c r="AQ25" s="109"/>
      <c r="AR25" s="109"/>
      <c r="AS25" s="108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</row>
    <row r="26" spans="1:256" ht="17.100000000000001" customHeight="1" x14ac:dyDescent="0.25">
      <c r="A26" s="119">
        <v>9</v>
      </c>
      <c r="B26" s="117">
        <f>[17]ВысД!C27</f>
        <v>427</v>
      </c>
      <c r="C26" s="118" t="str">
        <f>[17]ВысД!D27</f>
        <v>СТАРУХИНА</v>
      </c>
      <c r="D26" s="118" t="str">
        <f>[17]ВысД!E27</f>
        <v>Полина</v>
      </c>
      <c r="E26" s="120" t="str">
        <f>[17]ВысД!F27</f>
        <v>20.01.1997</v>
      </c>
      <c r="F26" s="117">
        <f>[17]ВысД!G27</f>
        <v>1</v>
      </c>
      <c r="G26" s="121" t="str">
        <f>[17]ВысД!H27</f>
        <v xml:space="preserve">Москва </v>
      </c>
      <c r="H26" s="113"/>
      <c r="I26" s="112"/>
      <c r="J26" s="111"/>
      <c r="K26" s="115"/>
      <c r="L26" s="112"/>
      <c r="M26" s="114"/>
      <c r="N26" s="113"/>
      <c r="O26" s="112"/>
      <c r="P26" s="111"/>
      <c r="Q26" s="115"/>
      <c r="R26" s="112"/>
      <c r="S26" s="114"/>
      <c r="T26" s="113"/>
      <c r="U26" s="112"/>
      <c r="V26" s="111"/>
      <c r="W26" s="115"/>
      <c r="X26" s="112"/>
      <c r="Y26" s="114"/>
      <c r="Z26" s="113"/>
      <c r="AA26" s="112"/>
      <c r="AB26" s="111"/>
      <c r="AC26" s="115"/>
      <c r="AD26" s="112"/>
      <c r="AE26" s="114"/>
      <c r="AF26" s="113"/>
      <c r="AG26" s="112"/>
      <c r="AH26" s="111"/>
      <c r="AI26" s="115"/>
      <c r="AJ26" s="112"/>
      <c r="AK26" s="114"/>
      <c r="AL26" s="113"/>
      <c r="AM26" s="112"/>
      <c r="AN26" s="111"/>
      <c r="AO26" s="110"/>
      <c r="AP26" s="110"/>
      <c r="AQ26" s="109"/>
      <c r="AR26" s="109"/>
      <c r="AS26" s="108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  <c r="DO26" s="97"/>
      <c r="DP26" s="97"/>
      <c r="DQ26" s="97"/>
      <c r="DR26" s="97"/>
      <c r="DS26" s="97"/>
      <c r="DT26" s="97"/>
      <c r="DU26" s="97"/>
      <c r="DV26" s="97"/>
      <c r="DW26" s="97"/>
      <c r="DX26" s="97"/>
      <c r="DY26" s="97"/>
      <c r="DZ26" s="97"/>
      <c r="EA26" s="97"/>
      <c r="EB26" s="97"/>
      <c r="EC26" s="97"/>
      <c r="ED26" s="97"/>
      <c r="EE26" s="97"/>
      <c r="EF26" s="97"/>
      <c r="EG26" s="97"/>
      <c r="EH26" s="97"/>
      <c r="EI26" s="97"/>
      <c r="EJ26" s="97"/>
      <c r="EK26" s="97"/>
      <c r="EL26" s="97"/>
      <c r="EM26" s="97"/>
      <c r="EN26" s="97"/>
      <c r="EO26" s="97"/>
      <c r="EP26" s="97"/>
      <c r="EQ26" s="97"/>
      <c r="ER26" s="97"/>
      <c r="ES26" s="97"/>
      <c r="ET26" s="97"/>
      <c r="EU26" s="97"/>
      <c r="EV26" s="97"/>
      <c r="EW26" s="97"/>
      <c r="EX26" s="97"/>
      <c r="EY26" s="97"/>
      <c r="EZ26" s="97"/>
      <c r="FA26" s="97"/>
      <c r="FB26" s="97"/>
      <c r="FC26" s="97"/>
      <c r="FD26" s="97"/>
      <c r="FE26" s="97"/>
      <c r="FF26" s="97"/>
      <c r="FG26" s="97"/>
      <c r="FH26" s="97"/>
      <c r="FI26" s="97"/>
      <c r="FJ26" s="97"/>
      <c r="FK26" s="97"/>
      <c r="FL26" s="97"/>
      <c r="FM26" s="97"/>
      <c r="FN26" s="97"/>
      <c r="FO26" s="97"/>
      <c r="FP26" s="97"/>
      <c r="FQ26" s="97"/>
      <c r="FR26" s="97"/>
      <c r="FS26" s="97"/>
      <c r="FT26" s="97"/>
      <c r="FU26" s="97"/>
      <c r="FV26" s="97"/>
      <c r="FW26" s="97"/>
      <c r="FX26" s="97"/>
      <c r="FY26" s="97"/>
      <c r="FZ26" s="97"/>
      <c r="GA26" s="97"/>
      <c r="GB26" s="97"/>
      <c r="GC26" s="97"/>
      <c r="GD26" s="97"/>
      <c r="GE26" s="97"/>
      <c r="GF26" s="97"/>
      <c r="GG26" s="97"/>
      <c r="GH26" s="97"/>
      <c r="GI26" s="97"/>
      <c r="GJ26" s="97"/>
      <c r="GK26" s="97"/>
      <c r="GL26" s="97"/>
      <c r="GM26" s="97"/>
      <c r="GN26" s="97"/>
      <c r="GO26" s="97"/>
      <c r="GP26" s="97"/>
      <c r="GQ26" s="97"/>
      <c r="GR26" s="97"/>
      <c r="GS26" s="97"/>
      <c r="GT26" s="97"/>
      <c r="GU26" s="97"/>
      <c r="GV26" s="97"/>
      <c r="GW26" s="97"/>
      <c r="GX26" s="97"/>
      <c r="GY26" s="97"/>
      <c r="GZ26" s="97"/>
      <c r="HA26" s="97"/>
      <c r="HB26" s="97"/>
      <c r="HC26" s="97"/>
      <c r="HD26" s="97"/>
      <c r="HE26" s="97"/>
      <c r="HF26" s="97"/>
      <c r="HG26" s="97"/>
      <c r="HH26" s="97"/>
      <c r="HI26" s="97"/>
      <c r="HJ26" s="97"/>
      <c r="HK26" s="97"/>
      <c r="HL26" s="97"/>
      <c r="HM26" s="97"/>
      <c r="HN26" s="97"/>
      <c r="HO26" s="97"/>
      <c r="HP26" s="97"/>
      <c r="HQ26" s="97"/>
      <c r="HR26" s="97"/>
      <c r="HS26" s="97"/>
      <c r="HT26" s="97"/>
      <c r="HU26" s="97"/>
      <c r="HV26" s="97"/>
      <c r="HW26" s="97"/>
      <c r="HX26" s="97"/>
      <c r="HY26" s="97"/>
      <c r="HZ26" s="97"/>
      <c r="IA26" s="97"/>
      <c r="IB26" s="97"/>
      <c r="IC26" s="97"/>
      <c r="ID26" s="97"/>
      <c r="IE26" s="97"/>
      <c r="IF26" s="97"/>
      <c r="IG26" s="97"/>
      <c r="IH26" s="97"/>
      <c r="II26" s="97"/>
      <c r="IJ26" s="97"/>
      <c r="IK26" s="97"/>
      <c r="IL26" s="97"/>
      <c r="IM26" s="97"/>
      <c r="IN26" s="97"/>
      <c r="IO26" s="97"/>
      <c r="IP26" s="97"/>
      <c r="IQ26" s="97"/>
      <c r="IR26" s="97"/>
      <c r="IS26" s="97"/>
      <c r="IT26" s="97"/>
      <c r="IU26" s="97"/>
      <c r="IV26" s="97"/>
    </row>
    <row r="27" spans="1:256" ht="17.100000000000001" customHeight="1" x14ac:dyDescent="0.25">
      <c r="A27" s="119">
        <v>10</v>
      </c>
      <c r="B27" s="117">
        <f>[17]ВысД!C28</f>
        <v>334</v>
      </c>
      <c r="C27" s="118" t="str">
        <f>[17]ВысД!D28</f>
        <v>ЯКОВЛЕВА</v>
      </c>
      <c r="D27" s="118" t="str">
        <f>[17]ВысД!E28</f>
        <v>Ксения</v>
      </c>
      <c r="E27" s="120" t="str">
        <f>[17]ВысД!F28</f>
        <v>17.08.2000</v>
      </c>
      <c r="F27" s="117" t="str">
        <f>[17]ВысД!G28</f>
        <v>КМС</v>
      </c>
      <c r="G27" s="121" t="str">
        <f>[17]ВысД!H28</f>
        <v xml:space="preserve">Республика Карелия </v>
      </c>
      <c r="H27" s="113"/>
      <c r="I27" s="112"/>
      <c r="J27" s="111"/>
      <c r="K27" s="115"/>
      <c r="L27" s="112"/>
      <c r="M27" s="114"/>
      <c r="N27" s="113"/>
      <c r="O27" s="112"/>
      <c r="P27" s="111"/>
      <c r="Q27" s="115"/>
      <c r="R27" s="112"/>
      <c r="S27" s="114"/>
      <c r="T27" s="113"/>
      <c r="U27" s="112"/>
      <c r="V27" s="111"/>
      <c r="W27" s="115"/>
      <c r="X27" s="112"/>
      <c r="Y27" s="114"/>
      <c r="Z27" s="113"/>
      <c r="AA27" s="112"/>
      <c r="AB27" s="111"/>
      <c r="AC27" s="115"/>
      <c r="AD27" s="112"/>
      <c r="AE27" s="114"/>
      <c r="AF27" s="113"/>
      <c r="AG27" s="112"/>
      <c r="AH27" s="111"/>
      <c r="AI27" s="115"/>
      <c r="AJ27" s="112"/>
      <c r="AK27" s="114"/>
      <c r="AL27" s="113"/>
      <c r="AM27" s="112"/>
      <c r="AN27" s="111"/>
      <c r="AO27" s="110"/>
      <c r="AP27" s="110"/>
      <c r="AQ27" s="109"/>
      <c r="AR27" s="109"/>
      <c r="AS27" s="108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  <c r="DL27" s="97"/>
      <c r="DM27" s="97"/>
      <c r="DN27" s="97"/>
      <c r="DO27" s="97"/>
      <c r="DP27" s="97"/>
      <c r="DQ27" s="97"/>
      <c r="DR27" s="97"/>
      <c r="DS27" s="97"/>
      <c r="DT27" s="97"/>
      <c r="DU27" s="97"/>
      <c r="DV27" s="97"/>
      <c r="DW27" s="97"/>
      <c r="DX27" s="97"/>
      <c r="DY27" s="97"/>
      <c r="DZ27" s="97"/>
      <c r="EA27" s="97"/>
      <c r="EB27" s="97"/>
      <c r="EC27" s="97"/>
      <c r="ED27" s="97"/>
      <c r="EE27" s="97"/>
      <c r="EF27" s="97"/>
      <c r="EG27" s="97"/>
      <c r="EH27" s="97"/>
      <c r="EI27" s="97"/>
      <c r="EJ27" s="97"/>
      <c r="EK27" s="97"/>
      <c r="EL27" s="97"/>
      <c r="EM27" s="97"/>
      <c r="EN27" s="97"/>
      <c r="EO27" s="97"/>
      <c r="EP27" s="97"/>
      <c r="EQ27" s="97"/>
      <c r="ER27" s="97"/>
      <c r="ES27" s="97"/>
      <c r="ET27" s="97"/>
      <c r="EU27" s="97"/>
      <c r="EV27" s="97"/>
      <c r="EW27" s="97"/>
      <c r="EX27" s="97"/>
      <c r="EY27" s="97"/>
      <c r="EZ27" s="97"/>
      <c r="FA27" s="97"/>
      <c r="FB27" s="97"/>
      <c r="FC27" s="97"/>
      <c r="FD27" s="97"/>
      <c r="FE27" s="97"/>
      <c r="FF27" s="97"/>
      <c r="FG27" s="97"/>
      <c r="FH27" s="97"/>
      <c r="FI27" s="97"/>
      <c r="FJ27" s="97"/>
      <c r="FK27" s="97"/>
      <c r="FL27" s="97"/>
      <c r="FM27" s="97"/>
      <c r="FN27" s="97"/>
      <c r="FO27" s="97"/>
      <c r="FP27" s="97"/>
      <c r="FQ27" s="97"/>
      <c r="FR27" s="97"/>
      <c r="FS27" s="97"/>
      <c r="FT27" s="97"/>
      <c r="FU27" s="97"/>
      <c r="FV27" s="97"/>
      <c r="FW27" s="97"/>
      <c r="FX27" s="97"/>
      <c r="FY27" s="97"/>
      <c r="FZ27" s="97"/>
      <c r="GA27" s="97"/>
      <c r="GB27" s="97"/>
      <c r="GC27" s="97"/>
      <c r="GD27" s="97"/>
      <c r="GE27" s="97"/>
      <c r="GF27" s="97"/>
      <c r="GG27" s="97"/>
      <c r="GH27" s="97"/>
      <c r="GI27" s="97"/>
      <c r="GJ27" s="97"/>
      <c r="GK27" s="97"/>
      <c r="GL27" s="97"/>
      <c r="GM27" s="97"/>
      <c r="GN27" s="97"/>
      <c r="GO27" s="97"/>
      <c r="GP27" s="97"/>
      <c r="GQ27" s="97"/>
      <c r="GR27" s="97"/>
      <c r="GS27" s="97"/>
      <c r="GT27" s="97"/>
      <c r="GU27" s="97"/>
      <c r="GV27" s="97"/>
      <c r="GW27" s="97"/>
      <c r="GX27" s="97"/>
      <c r="GY27" s="97"/>
      <c r="GZ27" s="97"/>
      <c r="HA27" s="97"/>
      <c r="HB27" s="97"/>
      <c r="HC27" s="97"/>
      <c r="HD27" s="97"/>
      <c r="HE27" s="97"/>
      <c r="HF27" s="97"/>
      <c r="HG27" s="97"/>
      <c r="HH27" s="97"/>
      <c r="HI27" s="97"/>
      <c r="HJ27" s="97"/>
      <c r="HK27" s="97"/>
      <c r="HL27" s="97"/>
      <c r="HM27" s="97"/>
      <c r="HN27" s="97"/>
      <c r="HO27" s="97"/>
      <c r="HP27" s="97"/>
      <c r="HQ27" s="97"/>
      <c r="HR27" s="97"/>
      <c r="HS27" s="97"/>
      <c r="HT27" s="97"/>
      <c r="HU27" s="97"/>
      <c r="HV27" s="97"/>
      <c r="HW27" s="97"/>
      <c r="HX27" s="97"/>
      <c r="HY27" s="97"/>
      <c r="HZ27" s="97"/>
      <c r="IA27" s="97"/>
      <c r="IB27" s="97"/>
      <c r="IC27" s="97"/>
      <c r="ID27" s="97"/>
      <c r="IE27" s="97"/>
      <c r="IF27" s="97"/>
      <c r="IG27" s="97"/>
      <c r="IH27" s="97"/>
      <c r="II27" s="97"/>
      <c r="IJ27" s="97"/>
      <c r="IK27" s="97"/>
      <c r="IL27" s="97"/>
      <c r="IM27" s="97"/>
      <c r="IN27" s="97"/>
      <c r="IO27" s="97"/>
      <c r="IP27" s="97"/>
      <c r="IQ27" s="97"/>
      <c r="IR27" s="97"/>
      <c r="IS27" s="97"/>
      <c r="IT27" s="97"/>
      <c r="IU27" s="97"/>
      <c r="IV27" s="97"/>
    </row>
    <row r="28" spans="1:256" ht="17.100000000000001" customHeight="1" x14ac:dyDescent="0.25">
      <c r="A28" s="119">
        <v>11</v>
      </c>
      <c r="B28" s="117">
        <f>[17]ВысД!C29</f>
        <v>356</v>
      </c>
      <c r="C28" s="118" t="str">
        <f>[17]ВысД!D29</f>
        <v>СЛЕПОВА</v>
      </c>
      <c r="D28" s="118" t="str">
        <f>[17]ВысД!E29</f>
        <v>Дарья</v>
      </c>
      <c r="E28" s="120" t="str">
        <f>[17]ВысД!F29</f>
        <v>10.04.2000</v>
      </c>
      <c r="F28" s="117" t="str">
        <f>[17]ВысД!G29</f>
        <v>КМС</v>
      </c>
      <c r="G28" s="121" t="str">
        <f>[17]ВысД!H29</f>
        <v xml:space="preserve">Москва-1 </v>
      </c>
      <c r="H28" s="113"/>
      <c r="I28" s="112"/>
      <c r="J28" s="111"/>
      <c r="K28" s="115"/>
      <c r="L28" s="112"/>
      <c r="M28" s="114"/>
      <c r="N28" s="113"/>
      <c r="O28" s="112"/>
      <c r="P28" s="111"/>
      <c r="Q28" s="115"/>
      <c r="R28" s="112"/>
      <c r="S28" s="114"/>
      <c r="T28" s="113"/>
      <c r="U28" s="112"/>
      <c r="V28" s="111"/>
      <c r="W28" s="115"/>
      <c r="X28" s="112"/>
      <c r="Y28" s="114"/>
      <c r="Z28" s="113"/>
      <c r="AA28" s="112"/>
      <c r="AB28" s="111"/>
      <c r="AC28" s="115"/>
      <c r="AD28" s="112"/>
      <c r="AE28" s="114"/>
      <c r="AF28" s="113"/>
      <c r="AG28" s="112"/>
      <c r="AH28" s="111"/>
      <c r="AI28" s="115"/>
      <c r="AJ28" s="112"/>
      <c r="AK28" s="114"/>
      <c r="AL28" s="113"/>
      <c r="AM28" s="112"/>
      <c r="AN28" s="111"/>
      <c r="AO28" s="110"/>
      <c r="AP28" s="110"/>
      <c r="AQ28" s="109"/>
      <c r="AR28" s="109"/>
      <c r="AS28" s="108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7"/>
      <c r="IL28" s="97"/>
      <c r="IM28" s="97"/>
      <c r="IN28" s="97"/>
      <c r="IO28" s="97"/>
      <c r="IP28" s="97"/>
      <c r="IQ28" s="97"/>
      <c r="IR28" s="97"/>
      <c r="IS28" s="97"/>
      <c r="IT28" s="97"/>
      <c r="IU28" s="97"/>
      <c r="IV28" s="97"/>
    </row>
    <row r="29" spans="1:256" ht="17.100000000000001" customHeight="1" x14ac:dyDescent="0.25">
      <c r="A29" s="119">
        <v>12</v>
      </c>
      <c r="B29" s="117">
        <f>[17]ВысД!C30</f>
        <v>180</v>
      </c>
      <c r="C29" s="118" t="str">
        <f>[17]ВысД!D30</f>
        <v>ФИРОНОВА</v>
      </c>
      <c r="D29" s="118" t="str">
        <f>[17]ВысД!E30</f>
        <v>Аделина</v>
      </c>
      <c r="E29" s="120" t="str">
        <f>[17]ВысД!F30</f>
        <v>04.07.2000</v>
      </c>
      <c r="F29" s="117" t="str">
        <f>[17]ВысД!G30</f>
        <v>КМС</v>
      </c>
      <c r="G29" s="121" t="str">
        <f>[17]ВысД!H30</f>
        <v xml:space="preserve">Санкт-Петербург </v>
      </c>
      <c r="H29" s="113"/>
      <c r="I29" s="112"/>
      <c r="J29" s="111"/>
      <c r="K29" s="115"/>
      <c r="L29" s="112"/>
      <c r="M29" s="114"/>
      <c r="N29" s="113"/>
      <c r="O29" s="112"/>
      <c r="P29" s="111"/>
      <c r="Q29" s="115"/>
      <c r="R29" s="112"/>
      <c r="S29" s="114"/>
      <c r="T29" s="113"/>
      <c r="U29" s="112"/>
      <c r="V29" s="111"/>
      <c r="W29" s="115"/>
      <c r="X29" s="112"/>
      <c r="Y29" s="114"/>
      <c r="Z29" s="113"/>
      <c r="AA29" s="112"/>
      <c r="AB29" s="111"/>
      <c r="AC29" s="115"/>
      <c r="AD29" s="112"/>
      <c r="AE29" s="114"/>
      <c r="AF29" s="113"/>
      <c r="AG29" s="112"/>
      <c r="AH29" s="111"/>
      <c r="AI29" s="115"/>
      <c r="AJ29" s="112"/>
      <c r="AK29" s="114"/>
      <c r="AL29" s="113"/>
      <c r="AM29" s="112"/>
      <c r="AN29" s="111"/>
      <c r="AO29" s="110"/>
      <c r="AP29" s="110"/>
      <c r="AQ29" s="109"/>
      <c r="AR29" s="109"/>
      <c r="AS29" s="108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97"/>
      <c r="EH29" s="97"/>
      <c r="EI29" s="97"/>
      <c r="EJ29" s="97"/>
      <c r="EK29" s="97"/>
      <c r="EL29" s="97"/>
      <c r="EM29" s="97"/>
      <c r="EN29" s="97"/>
      <c r="EO29" s="97"/>
      <c r="EP29" s="97"/>
      <c r="EQ29" s="97"/>
      <c r="ER29" s="97"/>
      <c r="ES29" s="97"/>
      <c r="ET29" s="97"/>
      <c r="EU29" s="97"/>
      <c r="EV29" s="97"/>
      <c r="EW29" s="97"/>
      <c r="EX29" s="97"/>
      <c r="EY29" s="97"/>
      <c r="EZ29" s="97"/>
      <c r="FA29" s="97"/>
      <c r="FB29" s="97"/>
      <c r="FC29" s="97"/>
      <c r="FD29" s="97"/>
      <c r="FE29" s="97"/>
      <c r="FF29" s="97"/>
      <c r="FG29" s="97"/>
      <c r="FH29" s="97"/>
      <c r="FI29" s="97"/>
      <c r="FJ29" s="97"/>
      <c r="FK29" s="97"/>
      <c r="FL29" s="97"/>
      <c r="FM29" s="97"/>
      <c r="FN29" s="97"/>
      <c r="FO29" s="97"/>
      <c r="FP29" s="97"/>
      <c r="FQ29" s="97"/>
      <c r="FR29" s="97"/>
      <c r="FS29" s="97"/>
      <c r="FT29" s="97"/>
      <c r="FU29" s="97"/>
      <c r="FV29" s="97"/>
      <c r="FW29" s="97"/>
      <c r="FX29" s="97"/>
      <c r="FY29" s="97"/>
      <c r="FZ29" s="97"/>
      <c r="GA29" s="97"/>
      <c r="GB29" s="97"/>
      <c r="GC29" s="97"/>
      <c r="GD29" s="97"/>
      <c r="GE29" s="97"/>
      <c r="GF29" s="97"/>
      <c r="GG29" s="97"/>
      <c r="GH29" s="97"/>
      <c r="GI29" s="97"/>
      <c r="GJ29" s="97"/>
      <c r="GK29" s="97"/>
      <c r="GL29" s="97"/>
      <c r="GM29" s="97"/>
      <c r="GN29" s="97"/>
      <c r="GO29" s="97"/>
      <c r="GP29" s="97"/>
      <c r="GQ29" s="97"/>
      <c r="GR29" s="97"/>
      <c r="GS29" s="97"/>
      <c r="GT29" s="97"/>
      <c r="GU29" s="97"/>
      <c r="GV29" s="97"/>
      <c r="GW29" s="97"/>
      <c r="GX29" s="97"/>
      <c r="GY29" s="97"/>
      <c r="GZ29" s="97"/>
      <c r="HA29" s="97"/>
      <c r="HB29" s="97"/>
      <c r="HC29" s="97"/>
      <c r="HD29" s="97"/>
      <c r="HE29" s="97"/>
      <c r="HF29" s="97"/>
      <c r="HG29" s="97"/>
      <c r="HH29" s="97"/>
      <c r="HI29" s="97"/>
      <c r="HJ29" s="97"/>
      <c r="HK29" s="97"/>
      <c r="HL29" s="97"/>
      <c r="HM29" s="97"/>
      <c r="HN29" s="97"/>
      <c r="HO29" s="97"/>
      <c r="HP29" s="97"/>
      <c r="HQ29" s="97"/>
      <c r="HR29" s="97"/>
      <c r="HS29" s="97"/>
      <c r="HT29" s="97"/>
      <c r="HU29" s="97"/>
      <c r="HV29" s="97"/>
      <c r="HW29" s="97"/>
      <c r="HX29" s="97"/>
      <c r="HY29" s="97"/>
      <c r="HZ29" s="97"/>
      <c r="IA29" s="97"/>
      <c r="IB29" s="97"/>
      <c r="IC29" s="97"/>
      <c r="ID29" s="97"/>
      <c r="IE29" s="97"/>
      <c r="IF29" s="97"/>
      <c r="IG29" s="97"/>
      <c r="IH29" s="97"/>
      <c r="II29" s="97"/>
      <c r="IJ29" s="97"/>
      <c r="IK29" s="97"/>
      <c r="IL29" s="97"/>
      <c r="IM29" s="97"/>
      <c r="IN29" s="97"/>
      <c r="IO29" s="97"/>
      <c r="IP29" s="97"/>
      <c r="IQ29" s="97"/>
      <c r="IR29" s="97"/>
      <c r="IS29" s="97"/>
      <c r="IT29" s="97"/>
      <c r="IU29" s="97"/>
      <c r="IV29" s="97"/>
    </row>
    <row r="30" spans="1:256" ht="17.100000000000001" customHeight="1" x14ac:dyDescent="0.25">
      <c r="A30" s="119">
        <v>13</v>
      </c>
      <c r="B30" s="117">
        <f>[17]ВысД!C31</f>
        <v>491</v>
      </c>
      <c r="C30" s="118" t="str">
        <f>[17]ВысД!D31</f>
        <v>ВОРОНИНА</v>
      </c>
      <c r="D30" s="118" t="str">
        <f>[17]ВысД!E31</f>
        <v>Софья</v>
      </c>
      <c r="E30" s="120" t="str">
        <f>[17]ВысД!F31</f>
        <v>22.10.1997</v>
      </c>
      <c r="F30" s="117" t="str">
        <f>[17]ВысД!G31</f>
        <v>МС</v>
      </c>
      <c r="G30" s="121" t="str">
        <f>[17]ВысД!H31</f>
        <v xml:space="preserve">Волгоградская область </v>
      </c>
      <c r="H30" s="113"/>
      <c r="I30" s="112"/>
      <c r="J30" s="111"/>
      <c r="K30" s="115"/>
      <c r="L30" s="112"/>
      <c r="M30" s="114"/>
      <c r="N30" s="113"/>
      <c r="O30" s="112"/>
      <c r="P30" s="111"/>
      <c r="Q30" s="115"/>
      <c r="R30" s="112"/>
      <c r="S30" s="114"/>
      <c r="T30" s="113"/>
      <c r="U30" s="112"/>
      <c r="V30" s="111"/>
      <c r="W30" s="115"/>
      <c r="X30" s="112"/>
      <c r="Y30" s="114"/>
      <c r="Z30" s="113"/>
      <c r="AA30" s="112"/>
      <c r="AB30" s="111"/>
      <c r="AC30" s="115"/>
      <c r="AD30" s="112"/>
      <c r="AE30" s="114"/>
      <c r="AF30" s="113"/>
      <c r="AG30" s="112"/>
      <c r="AH30" s="111"/>
      <c r="AI30" s="115"/>
      <c r="AJ30" s="112"/>
      <c r="AK30" s="114"/>
      <c r="AL30" s="113"/>
      <c r="AM30" s="112"/>
      <c r="AN30" s="111"/>
      <c r="AO30" s="110"/>
      <c r="AP30" s="110"/>
      <c r="AQ30" s="109"/>
      <c r="AR30" s="109"/>
      <c r="AS30" s="108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7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7"/>
      <c r="EC30" s="97"/>
      <c r="ED30" s="97"/>
      <c r="EE30" s="97"/>
      <c r="EF30" s="97"/>
      <c r="EG30" s="97"/>
      <c r="EH30" s="97"/>
      <c r="EI30" s="97"/>
      <c r="EJ30" s="97"/>
      <c r="EK30" s="97"/>
      <c r="EL30" s="97"/>
      <c r="EM30" s="97"/>
      <c r="EN30" s="97"/>
      <c r="EO30" s="97"/>
      <c r="EP30" s="97"/>
      <c r="EQ30" s="97"/>
      <c r="ER30" s="97"/>
      <c r="ES30" s="97"/>
      <c r="ET30" s="97"/>
      <c r="EU30" s="97"/>
      <c r="EV30" s="97"/>
      <c r="EW30" s="97"/>
      <c r="EX30" s="97"/>
      <c r="EY30" s="97"/>
      <c r="EZ30" s="97"/>
      <c r="FA30" s="97"/>
      <c r="FB30" s="97"/>
      <c r="FC30" s="97"/>
      <c r="FD30" s="97"/>
      <c r="FE30" s="97"/>
      <c r="FF30" s="97"/>
      <c r="FG30" s="97"/>
      <c r="FH30" s="97"/>
      <c r="FI30" s="97"/>
      <c r="FJ30" s="97"/>
      <c r="FK30" s="97"/>
      <c r="FL30" s="97"/>
      <c r="FM30" s="97"/>
      <c r="FN30" s="97"/>
      <c r="FO30" s="97"/>
      <c r="FP30" s="97"/>
      <c r="FQ30" s="97"/>
      <c r="FR30" s="97"/>
      <c r="FS30" s="97"/>
      <c r="FT30" s="97"/>
      <c r="FU30" s="97"/>
      <c r="FV30" s="97"/>
      <c r="FW30" s="97"/>
      <c r="FX30" s="97"/>
      <c r="FY30" s="97"/>
      <c r="FZ30" s="97"/>
      <c r="GA30" s="97"/>
      <c r="GB30" s="97"/>
      <c r="GC30" s="97"/>
      <c r="GD30" s="97"/>
      <c r="GE30" s="97"/>
      <c r="GF30" s="97"/>
      <c r="GG30" s="97"/>
      <c r="GH30" s="97"/>
      <c r="GI30" s="97"/>
      <c r="GJ30" s="97"/>
      <c r="GK30" s="97"/>
      <c r="GL30" s="97"/>
      <c r="GM30" s="97"/>
      <c r="GN30" s="97"/>
      <c r="GO30" s="97"/>
      <c r="GP30" s="97"/>
      <c r="GQ30" s="97"/>
      <c r="GR30" s="97"/>
      <c r="GS30" s="97"/>
      <c r="GT30" s="97"/>
      <c r="GU30" s="97"/>
      <c r="GV30" s="97"/>
      <c r="GW30" s="97"/>
      <c r="GX30" s="97"/>
      <c r="GY30" s="97"/>
      <c r="GZ30" s="97"/>
      <c r="HA30" s="97"/>
      <c r="HB30" s="97"/>
      <c r="HC30" s="97"/>
      <c r="HD30" s="97"/>
      <c r="HE30" s="97"/>
      <c r="HF30" s="97"/>
      <c r="HG30" s="97"/>
      <c r="HH30" s="97"/>
      <c r="HI30" s="97"/>
      <c r="HJ30" s="97"/>
      <c r="HK30" s="97"/>
      <c r="HL30" s="97"/>
      <c r="HM30" s="97"/>
      <c r="HN30" s="97"/>
      <c r="HO30" s="97"/>
      <c r="HP30" s="97"/>
      <c r="HQ30" s="97"/>
      <c r="HR30" s="97"/>
      <c r="HS30" s="97"/>
      <c r="HT30" s="97"/>
      <c r="HU30" s="97"/>
      <c r="HV30" s="97"/>
      <c r="HW30" s="97"/>
      <c r="HX30" s="97"/>
      <c r="HY30" s="97"/>
      <c r="HZ30" s="97"/>
      <c r="IA30" s="97"/>
      <c r="IB30" s="97"/>
      <c r="IC30" s="97"/>
      <c r="ID30" s="97"/>
      <c r="IE30" s="97"/>
      <c r="IF30" s="97"/>
      <c r="IG30" s="97"/>
      <c r="IH30" s="97"/>
      <c r="II30" s="97"/>
      <c r="IJ30" s="97"/>
      <c r="IK30" s="97"/>
      <c r="IL30" s="97"/>
      <c r="IM30" s="97"/>
      <c r="IN30" s="97"/>
      <c r="IO30" s="97"/>
      <c r="IP30" s="97"/>
      <c r="IQ30" s="97"/>
      <c r="IR30" s="97"/>
      <c r="IS30" s="97"/>
      <c r="IT30" s="97"/>
      <c r="IU30" s="97"/>
      <c r="IV30" s="97"/>
    </row>
    <row r="31" spans="1:256" ht="17.100000000000001" customHeight="1" x14ac:dyDescent="0.25">
      <c r="A31" s="119">
        <v>14</v>
      </c>
      <c r="B31" s="117">
        <f>[17]ВысД!C32</f>
        <v>210</v>
      </c>
      <c r="C31" s="118" t="str">
        <f>[17]ВысД!D32</f>
        <v>КОЛЕСНИКОВА</v>
      </c>
      <c r="D31" s="118" t="str">
        <f>[17]ВысД!E32</f>
        <v>Елизавета</v>
      </c>
      <c r="E31" s="120" t="str">
        <f>[17]ВысД!F32</f>
        <v>06.09.2002</v>
      </c>
      <c r="F31" s="117" t="str">
        <f>[17]ВысД!G32</f>
        <v>КМС</v>
      </c>
      <c r="G31" s="116" t="str">
        <f>[17]ВысД!H32</f>
        <v>Ленинградская Санкт-Петербург-2</v>
      </c>
      <c r="H31" s="113"/>
      <c r="I31" s="112"/>
      <c r="J31" s="111"/>
      <c r="K31" s="115"/>
      <c r="L31" s="112"/>
      <c r="M31" s="114"/>
      <c r="N31" s="113"/>
      <c r="O31" s="112"/>
      <c r="P31" s="111"/>
      <c r="Q31" s="115"/>
      <c r="R31" s="112"/>
      <c r="S31" s="114"/>
      <c r="T31" s="113"/>
      <c r="U31" s="112"/>
      <c r="V31" s="111"/>
      <c r="W31" s="115"/>
      <c r="X31" s="112"/>
      <c r="Y31" s="114"/>
      <c r="Z31" s="113"/>
      <c r="AA31" s="112"/>
      <c r="AB31" s="111"/>
      <c r="AC31" s="115"/>
      <c r="AD31" s="112"/>
      <c r="AE31" s="114"/>
      <c r="AF31" s="113"/>
      <c r="AG31" s="112"/>
      <c r="AH31" s="111"/>
      <c r="AI31" s="115"/>
      <c r="AJ31" s="112"/>
      <c r="AK31" s="114"/>
      <c r="AL31" s="113"/>
      <c r="AM31" s="112"/>
      <c r="AN31" s="111"/>
      <c r="AO31" s="110"/>
      <c r="AP31" s="110"/>
      <c r="AQ31" s="109"/>
      <c r="AR31" s="109"/>
      <c r="AS31" s="108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7"/>
      <c r="IL31" s="97"/>
      <c r="IM31" s="97"/>
      <c r="IN31" s="97"/>
      <c r="IO31" s="97"/>
      <c r="IP31" s="97"/>
      <c r="IQ31" s="97"/>
      <c r="IR31" s="97"/>
      <c r="IS31" s="97"/>
      <c r="IT31" s="97"/>
      <c r="IU31" s="97"/>
      <c r="IV31" s="97"/>
    </row>
    <row r="32" spans="1:256" ht="17.100000000000001" customHeight="1" x14ac:dyDescent="0.25">
      <c r="A32" s="119">
        <v>15</v>
      </c>
      <c r="B32" s="117">
        <f>[17]ВысД!C33</f>
        <v>262</v>
      </c>
      <c r="C32" s="118" t="str">
        <f>[17]ВысД!D33</f>
        <v>КУЛИЧЕНКО</v>
      </c>
      <c r="D32" s="118" t="str">
        <f>[17]ВысД!E33</f>
        <v>Елена</v>
      </c>
      <c r="E32" s="120" t="str">
        <f>[17]ВысД!F33</f>
        <v>28.07.2002</v>
      </c>
      <c r="F32" s="117" t="str">
        <f>[17]ВысД!G33</f>
        <v>МС</v>
      </c>
      <c r="G32" s="121" t="str">
        <f>[17]ВысД!H33</f>
        <v xml:space="preserve">Московская область </v>
      </c>
      <c r="H32" s="113"/>
      <c r="I32" s="112"/>
      <c r="J32" s="111"/>
      <c r="K32" s="115"/>
      <c r="L32" s="112"/>
      <c r="M32" s="114"/>
      <c r="N32" s="113"/>
      <c r="O32" s="112"/>
      <c r="P32" s="111"/>
      <c r="Q32" s="115"/>
      <c r="R32" s="112"/>
      <c r="S32" s="114"/>
      <c r="T32" s="113"/>
      <c r="U32" s="112"/>
      <c r="V32" s="111"/>
      <c r="W32" s="115"/>
      <c r="X32" s="112"/>
      <c r="Y32" s="114"/>
      <c r="Z32" s="113"/>
      <c r="AA32" s="112"/>
      <c r="AB32" s="111"/>
      <c r="AC32" s="115"/>
      <c r="AD32" s="112"/>
      <c r="AE32" s="114"/>
      <c r="AF32" s="113"/>
      <c r="AG32" s="112"/>
      <c r="AH32" s="111"/>
      <c r="AI32" s="115"/>
      <c r="AJ32" s="112"/>
      <c r="AK32" s="114"/>
      <c r="AL32" s="113"/>
      <c r="AM32" s="112"/>
      <c r="AN32" s="111"/>
      <c r="AO32" s="110"/>
      <c r="AP32" s="110"/>
      <c r="AQ32" s="109"/>
      <c r="AR32" s="109"/>
      <c r="AS32" s="52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97"/>
      <c r="CV32" s="97"/>
      <c r="CW32" s="97"/>
      <c r="CX32" s="97"/>
      <c r="CY32" s="97"/>
      <c r="CZ32" s="97"/>
      <c r="DA32" s="97"/>
      <c r="DB32" s="97"/>
      <c r="DC32" s="97"/>
      <c r="DD32" s="97"/>
      <c r="DE32" s="97"/>
      <c r="DF32" s="97"/>
      <c r="DG32" s="97"/>
      <c r="DH32" s="97"/>
      <c r="DI32" s="97"/>
      <c r="DJ32" s="97"/>
      <c r="DK32" s="97"/>
      <c r="DL32" s="97"/>
      <c r="DM32" s="97"/>
      <c r="DN32" s="97"/>
      <c r="DO32" s="97"/>
      <c r="DP32" s="97"/>
      <c r="DQ32" s="97"/>
      <c r="DR32" s="97"/>
      <c r="DS32" s="97"/>
      <c r="DT32" s="97"/>
      <c r="DU32" s="97"/>
      <c r="DV32" s="97"/>
      <c r="DW32" s="97"/>
      <c r="DX32" s="97"/>
      <c r="DY32" s="97"/>
      <c r="DZ32" s="97"/>
      <c r="EA32" s="97"/>
      <c r="EB32" s="97"/>
      <c r="EC32" s="97"/>
      <c r="ED32" s="97"/>
      <c r="EE32" s="97"/>
      <c r="EF32" s="97"/>
      <c r="EG32" s="97"/>
      <c r="EH32" s="97"/>
      <c r="EI32" s="97"/>
      <c r="EJ32" s="97"/>
      <c r="EK32" s="97"/>
      <c r="EL32" s="97"/>
      <c r="EM32" s="97"/>
      <c r="EN32" s="97"/>
      <c r="EO32" s="97"/>
      <c r="EP32" s="97"/>
      <c r="EQ32" s="97"/>
      <c r="ER32" s="97"/>
      <c r="ES32" s="97"/>
      <c r="ET32" s="97"/>
      <c r="EU32" s="97"/>
      <c r="EV32" s="97"/>
      <c r="EW32" s="97"/>
      <c r="EX32" s="97"/>
      <c r="EY32" s="97"/>
      <c r="EZ32" s="97"/>
      <c r="FA32" s="97"/>
      <c r="FB32" s="97"/>
      <c r="FC32" s="97"/>
      <c r="FD32" s="97"/>
      <c r="FE32" s="97"/>
      <c r="FF32" s="97"/>
      <c r="FG32" s="97"/>
      <c r="FH32" s="97"/>
      <c r="FI32" s="97"/>
      <c r="FJ32" s="97"/>
      <c r="FK32" s="97"/>
      <c r="FL32" s="97"/>
      <c r="FM32" s="97"/>
      <c r="FN32" s="97"/>
      <c r="FO32" s="97"/>
      <c r="FP32" s="97"/>
      <c r="FQ32" s="97"/>
      <c r="FR32" s="97"/>
      <c r="FS32" s="97"/>
      <c r="FT32" s="97"/>
      <c r="FU32" s="97"/>
      <c r="FV32" s="97"/>
      <c r="FW32" s="97"/>
      <c r="FX32" s="97"/>
      <c r="FY32" s="97"/>
      <c r="FZ32" s="97"/>
      <c r="GA32" s="97"/>
      <c r="GB32" s="97"/>
      <c r="GC32" s="97"/>
      <c r="GD32" s="97"/>
      <c r="GE32" s="97"/>
      <c r="GF32" s="97"/>
      <c r="GG32" s="97"/>
      <c r="GH32" s="97"/>
      <c r="GI32" s="97"/>
      <c r="GJ32" s="97"/>
      <c r="GK32" s="97"/>
      <c r="GL32" s="97"/>
      <c r="GM32" s="97"/>
      <c r="GN32" s="97"/>
      <c r="GO32" s="97"/>
      <c r="GP32" s="97"/>
      <c r="GQ32" s="97"/>
      <c r="GR32" s="97"/>
      <c r="GS32" s="97"/>
      <c r="GT32" s="97"/>
      <c r="GU32" s="97"/>
      <c r="GV32" s="97"/>
      <c r="GW32" s="97"/>
      <c r="GX32" s="97"/>
      <c r="GY32" s="97"/>
      <c r="GZ32" s="97"/>
      <c r="HA32" s="97"/>
      <c r="HB32" s="97"/>
      <c r="HC32" s="97"/>
      <c r="HD32" s="97"/>
      <c r="HE32" s="97"/>
      <c r="HF32" s="97"/>
      <c r="HG32" s="97"/>
      <c r="HH32" s="97"/>
      <c r="HI32" s="97"/>
      <c r="HJ32" s="97"/>
      <c r="HK32" s="97"/>
      <c r="HL32" s="97"/>
      <c r="HM32" s="97"/>
      <c r="HN32" s="97"/>
      <c r="HO32" s="97"/>
      <c r="HP32" s="97"/>
      <c r="HQ32" s="97"/>
      <c r="HR32" s="97"/>
      <c r="HS32" s="97"/>
      <c r="HT32" s="97"/>
      <c r="HU32" s="97"/>
      <c r="HV32" s="97"/>
      <c r="HW32" s="97"/>
      <c r="HX32" s="97"/>
      <c r="HY32" s="97"/>
      <c r="HZ32" s="97"/>
      <c r="IA32" s="97"/>
      <c r="IB32" s="97"/>
      <c r="IC32" s="97"/>
      <c r="ID32" s="97"/>
      <c r="IE32" s="97"/>
      <c r="IF32" s="97"/>
      <c r="IG32" s="97"/>
      <c r="IH32" s="97"/>
      <c r="II32" s="97"/>
      <c r="IJ32" s="97"/>
      <c r="IK32" s="97"/>
      <c r="IL32" s="97"/>
      <c r="IM32" s="97"/>
      <c r="IN32" s="97"/>
      <c r="IO32" s="97"/>
      <c r="IP32" s="97"/>
      <c r="IQ32" s="97"/>
      <c r="IR32" s="97"/>
      <c r="IS32" s="97"/>
      <c r="IT32" s="97"/>
      <c r="IU32" s="97"/>
      <c r="IV32" s="97"/>
    </row>
    <row r="33" spans="1:256" ht="17.100000000000001" customHeight="1" x14ac:dyDescent="0.25">
      <c r="A33" s="119">
        <v>16</v>
      </c>
      <c r="B33" s="117">
        <f>[17]ВысД!C34</f>
        <v>211</v>
      </c>
      <c r="C33" s="118" t="str">
        <f>[17]ВысД!D34</f>
        <v>ЕРМАЧЕНКОВА</v>
      </c>
      <c r="D33" s="118" t="str">
        <f>[17]ВысД!E34</f>
        <v>Татьяна</v>
      </c>
      <c r="E33" s="120" t="str">
        <f>[17]ВысД!F34</f>
        <v>09.09.1998</v>
      </c>
      <c r="F33" s="117" t="str">
        <f>[17]ВысД!G34</f>
        <v>МС</v>
      </c>
      <c r="G33" s="116" t="str">
        <f>[17]ВысД!H34</f>
        <v>Ленинградская Санкт-Петербург-1</v>
      </c>
      <c r="H33" s="113"/>
      <c r="I33" s="112"/>
      <c r="J33" s="111"/>
      <c r="K33" s="115"/>
      <c r="L33" s="112"/>
      <c r="M33" s="114"/>
      <c r="N33" s="113"/>
      <c r="O33" s="112"/>
      <c r="P33" s="111"/>
      <c r="Q33" s="115"/>
      <c r="R33" s="112"/>
      <c r="S33" s="114"/>
      <c r="T33" s="113"/>
      <c r="U33" s="112"/>
      <c r="V33" s="111"/>
      <c r="W33" s="115"/>
      <c r="X33" s="112"/>
      <c r="Y33" s="114"/>
      <c r="Z33" s="113"/>
      <c r="AA33" s="112"/>
      <c r="AB33" s="111"/>
      <c r="AC33" s="115"/>
      <c r="AD33" s="112"/>
      <c r="AE33" s="114"/>
      <c r="AF33" s="113"/>
      <c r="AG33" s="112"/>
      <c r="AH33" s="111"/>
      <c r="AI33" s="115"/>
      <c r="AJ33" s="112"/>
      <c r="AK33" s="114"/>
      <c r="AL33" s="113"/>
      <c r="AM33" s="112"/>
      <c r="AN33" s="111"/>
      <c r="AO33" s="110"/>
      <c r="AP33" s="110"/>
      <c r="AQ33" s="109"/>
      <c r="AR33" s="109"/>
      <c r="AS33" s="108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  <c r="DL33" s="97"/>
      <c r="DM33" s="97"/>
      <c r="DN33" s="97"/>
      <c r="DO33" s="97"/>
      <c r="DP33" s="97"/>
      <c r="DQ33" s="97"/>
      <c r="DR33" s="97"/>
      <c r="DS33" s="97"/>
      <c r="DT33" s="97"/>
      <c r="DU33" s="97"/>
      <c r="DV33" s="97"/>
      <c r="DW33" s="97"/>
      <c r="DX33" s="97"/>
      <c r="DY33" s="97"/>
      <c r="DZ33" s="97"/>
      <c r="EA33" s="97"/>
      <c r="EB33" s="97"/>
      <c r="EC33" s="97"/>
      <c r="ED33" s="97"/>
      <c r="EE33" s="97"/>
      <c r="EF33" s="97"/>
      <c r="EG33" s="97"/>
      <c r="EH33" s="97"/>
      <c r="EI33" s="97"/>
      <c r="EJ33" s="97"/>
      <c r="EK33" s="97"/>
      <c r="EL33" s="97"/>
      <c r="EM33" s="97"/>
      <c r="EN33" s="97"/>
      <c r="EO33" s="97"/>
      <c r="EP33" s="97"/>
      <c r="EQ33" s="97"/>
      <c r="ER33" s="97"/>
      <c r="ES33" s="97"/>
      <c r="ET33" s="97"/>
      <c r="EU33" s="97"/>
      <c r="EV33" s="97"/>
      <c r="EW33" s="97"/>
      <c r="EX33" s="97"/>
      <c r="EY33" s="97"/>
      <c r="EZ33" s="97"/>
      <c r="FA33" s="97"/>
      <c r="FB33" s="97"/>
      <c r="FC33" s="97"/>
      <c r="FD33" s="97"/>
      <c r="FE33" s="97"/>
      <c r="FF33" s="97"/>
      <c r="FG33" s="97"/>
      <c r="FH33" s="97"/>
      <c r="FI33" s="97"/>
      <c r="FJ33" s="97"/>
      <c r="FK33" s="97"/>
      <c r="FL33" s="97"/>
      <c r="FM33" s="97"/>
      <c r="FN33" s="97"/>
      <c r="FO33" s="97"/>
      <c r="FP33" s="97"/>
      <c r="FQ33" s="97"/>
      <c r="FR33" s="97"/>
      <c r="FS33" s="97"/>
      <c r="FT33" s="97"/>
      <c r="FU33" s="97"/>
      <c r="FV33" s="97"/>
      <c r="FW33" s="97"/>
      <c r="FX33" s="97"/>
      <c r="FY33" s="97"/>
      <c r="FZ33" s="97"/>
      <c r="GA33" s="97"/>
      <c r="GB33" s="97"/>
      <c r="GC33" s="97"/>
      <c r="GD33" s="97"/>
      <c r="GE33" s="97"/>
      <c r="GF33" s="97"/>
      <c r="GG33" s="97"/>
      <c r="GH33" s="97"/>
      <c r="GI33" s="97"/>
      <c r="GJ33" s="97"/>
      <c r="GK33" s="97"/>
      <c r="GL33" s="97"/>
      <c r="GM33" s="97"/>
      <c r="GN33" s="97"/>
      <c r="GO33" s="97"/>
      <c r="GP33" s="97"/>
      <c r="GQ33" s="97"/>
      <c r="GR33" s="97"/>
      <c r="GS33" s="97"/>
      <c r="GT33" s="97"/>
      <c r="GU33" s="97"/>
      <c r="GV33" s="97"/>
      <c r="GW33" s="97"/>
      <c r="GX33" s="97"/>
      <c r="GY33" s="97"/>
      <c r="GZ33" s="97"/>
      <c r="HA33" s="97"/>
      <c r="HB33" s="97"/>
      <c r="HC33" s="97"/>
      <c r="HD33" s="97"/>
      <c r="HE33" s="97"/>
      <c r="HF33" s="97"/>
      <c r="HG33" s="97"/>
      <c r="HH33" s="97"/>
      <c r="HI33" s="97"/>
      <c r="HJ33" s="97"/>
      <c r="HK33" s="97"/>
      <c r="HL33" s="97"/>
      <c r="HM33" s="97"/>
      <c r="HN33" s="97"/>
      <c r="HO33" s="97"/>
      <c r="HP33" s="97"/>
      <c r="HQ33" s="97"/>
      <c r="HR33" s="97"/>
      <c r="HS33" s="97"/>
      <c r="HT33" s="97"/>
      <c r="HU33" s="97"/>
      <c r="HV33" s="97"/>
      <c r="HW33" s="97"/>
      <c r="HX33" s="97"/>
      <c r="HY33" s="97"/>
      <c r="HZ33" s="97"/>
      <c r="IA33" s="97"/>
      <c r="IB33" s="97"/>
      <c r="IC33" s="97"/>
      <c r="ID33" s="97"/>
      <c r="IE33" s="97"/>
      <c r="IF33" s="97"/>
      <c r="IG33" s="97"/>
      <c r="IH33" s="97"/>
      <c r="II33" s="97"/>
      <c r="IJ33" s="97"/>
      <c r="IK33" s="97"/>
      <c r="IL33" s="97"/>
      <c r="IM33" s="97"/>
      <c r="IN33" s="97"/>
      <c r="IO33" s="97"/>
      <c r="IP33" s="97"/>
      <c r="IQ33" s="97"/>
      <c r="IR33" s="97"/>
      <c r="IS33" s="97"/>
      <c r="IT33" s="97"/>
      <c r="IU33" s="97"/>
      <c r="IV33" s="97"/>
    </row>
    <row r="34" spans="1:256" ht="17.100000000000001" customHeight="1" x14ac:dyDescent="0.25">
      <c r="A34" s="119">
        <v>17</v>
      </c>
      <c r="B34" s="117">
        <f>[17]ВысД!C35</f>
        <v>473</v>
      </c>
      <c r="C34" s="118" t="str">
        <f>[17]ВысД!D35</f>
        <v>ОКРУГИНА</v>
      </c>
      <c r="D34" s="118" t="str">
        <f>[17]ВысД!E35</f>
        <v>Кристина</v>
      </c>
      <c r="E34" s="120">
        <f>[17]ВысД!F35</f>
        <v>36278</v>
      </c>
      <c r="F34" s="117" t="str">
        <f>[17]ВысД!G35</f>
        <v>КМС</v>
      </c>
      <c r="G34" s="116" t="str">
        <f>[17]ВысД!H35</f>
        <v xml:space="preserve">Челябинская область </v>
      </c>
      <c r="H34" s="113"/>
      <c r="I34" s="112"/>
      <c r="J34" s="111"/>
      <c r="K34" s="115"/>
      <c r="L34" s="112"/>
      <c r="M34" s="114"/>
      <c r="N34" s="113"/>
      <c r="O34" s="112"/>
      <c r="P34" s="111"/>
      <c r="Q34" s="115"/>
      <c r="R34" s="112"/>
      <c r="S34" s="114"/>
      <c r="T34" s="113"/>
      <c r="U34" s="112"/>
      <c r="V34" s="111"/>
      <c r="W34" s="115"/>
      <c r="X34" s="112"/>
      <c r="Y34" s="114"/>
      <c r="Z34" s="113"/>
      <c r="AA34" s="112"/>
      <c r="AB34" s="111"/>
      <c r="AC34" s="115"/>
      <c r="AD34" s="112"/>
      <c r="AE34" s="114"/>
      <c r="AF34" s="113"/>
      <c r="AG34" s="112"/>
      <c r="AH34" s="111"/>
      <c r="AI34" s="115"/>
      <c r="AJ34" s="112"/>
      <c r="AK34" s="114"/>
      <c r="AL34" s="113"/>
      <c r="AM34" s="112"/>
      <c r="AN34" s="111"/>
      <c r="AO34" s="110"/>
      <c r="AP34" s="110"/>
      <c r="AQ34" s="109"/>
      <c r="AR34" s="109"/>
      <c r="AS34" s="108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97"/>
      <c r="CV34" s="97"/>
      <c r="CW34" s="97"/>
      <c r="CX34" s="97"/>
      <c r="CY34" s="97"/>
      <c r="CZ34" s="97"/>
      <c r="DA34" s="97"/>
      <c r="DB34" s="97"/>
      <c r="DC34" s="97"/>
      <c r="DD34" s="97"/>
      <c r="DE34" s="97"/>
      <c r="DF34" s="97"/>
      <c r="DG34" s="97"/>
      <c r="DH34" s="97"/>
      <c r="DI34" s="97"/>
      <c r="DJ34" s="97"/>
      <c r="DK34" s="97"/>
      <c r="DL34" s="97"/>
      <c r="DM34" s="97"/>
      <c r="DN34" s="97"/>
      <c r="DO34" s="97"/>
      <c r="DP34" s="97"/>
      <c r="DQ34" s="97"/>
      <c r="DR34" s="97"/>
      <c r="DS34" s="97"/>
      <c r="DT34" s="97"/>
      <c r="DU34" s="97"/>
      <c r="DV34" s="97"/>
      <c r="DW34" s="97"/>
      <c r="DX34" s="97"/>
      <c r="DY34" s="97"/>
      <c r="DZ34" s="97"/>
      <c r="EA34" s="97"/>
      <c r="EB34" s="97"/>
      <c r="EC34" s="97"/>
      <c r="ED34" s="97"/>
      <c r="EE34" s="97"/>
      <c r="EF34" s="97"/>
      <c r="EG34" s="97"/>
      <c r="EH34" s="97"/>
      <c r="EI34" s="97"/>
      <c r="EJ34" s="97"/>
      <c r="EK34" s="97"/>
      <c r="EL34" s="97"/>
      <c r="EM34" s="97"/>
      <c r="EN34" s="97"/>
      <c r="EO34" s="97"/>
      <c r="EP34" s="97"/>
      <c r="EQ34" s="97"/>
      <c r="ER34" s="97"/>
      <c r="ES34" s="97"/>
      <c r="ET34" s="97"/>
      <c r="EU34" s="97"/>
      <c r="EV34" s="97"/>
      <c r="EW34" s="97"/>
      <c r="EX34" s="97"/>
      <c r="EY34" s="97"/>
      <c r="EZ34" s="97"/>
      <c r="FA34" s="97"/>
      <c r="FB34" s="97"/>
      <c r="FC34" s="97"/>
      <c r="FD34" s="97"/>
      <c r="FE34" s="97"/>
      <c r="FF34" s="97"/>
      <c r="FG34" s="97"/>
      <c r="FH34" s="97"/>
      <c r="FI34" s="97"/>
      <c r="FJ34" s="97"/>
      <c r="FK34" s="97"/>
      <c r="FL34" s="97"/>
      <c r="FM34" s="97"/>
      <c r="FN34" s="97"/>
      <c r="FO34" s="97"/>
      <c r="FP34" s="97"/>
      <c r="FQ34" s="97"/>
      <c r="FR34" s="97"/>
      <c r="FS34" s="97"/>
      <c r="FT34" s="97"/>
      <c r="FU34" s="97"/>
      <c r="FV34" s="97"/>
      <c r="FW34" s="97"/>
      <c r="FX34" s="97"/>
      <c r="FY34" s="97"/>
      <c r="FZ34" s="97"/>
      <c r="GA34" s="97"/>
      <c r="GB34" s="97"/>
      <c r="GC34" s="97"/>
      <c r="GD34" s="97"/>
      <c r="GE34" s="97"/>
      <c r="GF34" s="97"/>
      <c r="GG34" s="97"/>
      <c r="GH34" s="97"/>
      <c r="GI34" s="97"/>
      <c r="GJ34" s="97"/>
      <c r="GK34" s="97"/>
      <c r="GL34" s="97"/>
      <c r="GM34" s="97"/>
      <c r="GN34" s="97"/>
      <c r="GO34" s="97"/>
      <c r="GP34" s="97"/>
      <c r="GQ34" s="97"/>
      <c r="GR34" s="97"/>
      <c r="GS34" s="97"/>
      <c r="GT34" s="97"/>
      <c r="GU34" s="97"/>
      <c r="GV34" s="97"/>
      <c r="GW34" s="97"/>
      <c r="GX34" s="97"/>
      <c r="GY34" s="97"/>
      <c r="GZ34" s="97"/>
      <c r="HA34" s="97"/>
      <c r="HB34" s="97"/>
      <c r="HC34" s="97"/>
      <c r="HD34" s="97"/>
      <c r="HE34" s="97"/>
      <c r="HF34" s="97"/>
      <c r="HG34" s="97"/>
      <c r="HH34" s="97"/>
      <c r="HI34" s="97"/>
      <c r="HJ34" s="97"/>
      <c r="HK34" s="97"/>
      <c r="HL34" s="97"/>
      <c r="HM34" s="97"/>
      <c r="HN34" s="97"/>
      <c r="HO34" s="97"/>
      <c r="HP34" s="97"/>
      <c r="HQ34" s="97"/>
      <c r="HR34" s="97"/>
      <c r="HS34" s="97"/>
      <c r="HT34" s="97"/>
      <c r="HU34" s="97"/>
      <c r="HV34" s="97"/>
      <c r="HW34" s="97"/>
      <c r="HX34" s="97"/>
      <c r="HY34" s="97"/>
      <c r="HZ34" s="97"/>
      <c r="IA34" s="97"/>
      <c r="IB34" s="97"/>
      <c r="IC34" s="97"/>
      <c r="ID34" s="97"/>
      <c r="IE34" s="97"/>
      <c r="IF34" s="97"/>
      <c r="IG34" s="97"/>
      <c r="IH34" s="97"/>
      <c r="II34" s="97"/>
      <c r="IJ34" s="97"/>
      <c r="IK34" s="97"/>
      <c r="IL34" s="97"/>
      <c r="IM34" s="97"/>
      <c r="IN34" s="97"/>
      <c r="IO34" s="97"/>
      <c r="IP34" s="97"/>
      <c r="IQ34" s="97"/>
      <c r="IR34" s="97"/>
      <c r="IS34" s="97"/>
      <c r="IT34" s="97"/>
      <c r="IU34" s="97"/>
      <c r="IV34" s="97"/>
    </row>
    <row r="35" spans="1:256" ht="17.100000000000001" customHeight="1" x14ac:dyDescent="0.25">
      <c r="A35" s="119">
        <v>18</v>
      </c>
      <c r="B35" s="117">
        <f>[17]ВысД!C36</f>
        <v>136</v>
      </c>
      <c r="C35" s="118" t="str">
        <f>[17]ВысД!D36</f>
        <v>КОЧАНОВА</v>
      </c>
      <c r="D35" s="118" t="str">
        <f>[17]ВысД!E36</f>
        <v>Мария</v>
      </c>
      <c r="E35" s="120" t="str">
        <f>[17]ВысД!F36</f>
        <v>30.05.2002</v>
      </c>
      <c r="F35" s="117" t="str">
        <f>[17]ВысД!G36</f>
        <v>МС</v>
      </c>
      <c r="G35" s="116" t="str">
        <f>[17]ВысД!H36</f>
        <v xml:space="preserve">Санкт-Петербург-1 </v>
      </c>
      <c r="H35" s="113"/>
      <c r="I35" s="112"/>
      <c r="J35" s="111"/>
      <c r="K35" s="115"/>
      <c r="L35" s="112"/>
      <c r="M35" s="114"/>
      <c r="N35" s="113"/>
      <c r="O35" s="112"/>
      <c r="P35" s="111"/>
      <c r="Q35" s="115"/>
      <c r="R35" s="112"/>
      <c r="S35" s="114"/>
      <c r="T35" s="113"/>
      <c r="U35" s="112"/>
      <c r="V35" s="111"/>
      <c r="W35" s="115"/>
      <c r="X35" s="112"/>
      <c r="Y35" s="114"/>
      <c r="Z35" s="113"/>
      <c r="AA35" s="112"/>
      <c r="AB35" s="111"/>
      <c r="AC35" s="115"/>
      <c r="AD35" s="112"/>
      <c r="AE35" s="114"/>
      <c r="AF35" s="113"/>
      <c r="AG35" s="112"/>
      <c r="AH35" s="111"/>
      <c r="AI35" s="115"/>
      <c r="AJ35" s="112"/>
      <c r="AK35" s="114"/>
      <c r="AL35" s="113"/>
      <c r="AM35" s="112"/>
      <c r="AN35" s="111"/>
      <c r="AO35" s="110"/>
      <c r="AP35" s="110"/>
      <c r="AQ35" s="109"/>
      <c r="AR35" s="109"/>
      <c r="AS35" s="108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  <c r="DL35" s="97"/>
      <c r="DM35" s="97"/>
      <c r="DN35" s="97"/>
      <c r="DO35" s="97"/>
      <c r="DP35" s="97"/>
      <c r="DQ35" s="97"/>
      <c r="DR35" s="97"/>
      <c r="DS35" s="97"/>
      <c r="DT35" s="97"/>
      <c r="DU35" s="97"/>
      <c r="DV35" s="97"/>
      <c r="DW35" s="97"/>
      <c r="DX35" s="97"/>
      <c r="DY35" s="97"/>
      <c r="DZ35" s="97"/>
      <c r="EA35" s="97"/>
      <c r="EB35" s="97"/>
      <c r="EC35" s="97"/>
      <c r="ED35" s="97"/>
      <c r="EE35" s="97"/>
      <c r="EF35" s="97"/>
      <c r="EG35" s="97"/>
      <c r="EH35" s="97"/>
      <c r="EI35" s="97"/>
      <c r="EJ35" s="97"/>
      <c r="EK35" s="97"/>
      <c r="EL35" s="97"/>
      <c r="EM35" s="97"/>
      <c r="EN35" s="97"/>
      <c r="EO35" s="97"/>
      <c r="EP35" s="97"/>
      <c r="EQ35" s="97"/>
      <c r="ER35" s="97"/>
      <c r="ES35" s="97"/>
      <c r="ET35" s="97"/>
      <c r="EU35" s="97"/>
      <c r="EV35" s="97"/>
      <c r="EW35" s="97"/>
      <c r="EX35" s="97"/>
      <c r="EY35" s="97"/>
      <c r="EZ35" s="97"/>
      <c r="FA35" s="97"/>
      <c r="FB35" s="97"/>
      <c r="FC35" s="97"/>
      <c r="FD35" s="97"/>
      <c r="FE35" s="97"/>
      <c r="FF35" s="97"/>
      <c r="FG35" s="97"/>
      <c r="FH35" s="97"/>
      <c r="FI35" s="97"/>
      <c r="FJ35" s="97"/>
      <c r="FK35" s="97"/>
      <c r="FL35" s="97"/>
      <c r="FM35" s="97"/>
      <c r="FN35" s="97"/>
      <c r="FO35" s="97"/>
      <c r="FP35" s="97"/>
      <c r="FQ35" s="97"/>
      <c r="FR35" s="97"/>
      <c r="FS35" s="97"/>
      <c r="FT35" s="97"/>
      <c r="FU35" s="97"/>
      <c r="FV35" s="97"/>
      <c r="FW35" s="97"/>
      <c r="FX35" s="97"/>
      <c r="FY35" s="97"/>
      <c r="FZ35" s="97"/>
      <c r="GA35" s="97"/>
      <c r="GB35" s="97"/>
      <c r="GC35" s="97"/>
      <c r="GD35" s="97"/>
      <c r="GE35" s="97"/>
      <c r="GF35" s="97"/>
      <c r="GG35" s="97"/>
      <c r="GH35" s="97"/>
      <c r="GI35" s="97"/>
      <c r="GJ35" s="97"/>
      <c r="GK35" s="97"/>
      <c r="GL35" s="97"/>
      <c r="GM35" s="97"/>
      <c r="GN35" s="97"/>
      <c r="GO35" s="97"/>
      <c r="GP35" s="97"/>
      <c r="GQ35" s="97"/>
      <c r="GR35" s="97"/>
      <c r="GS35" s="97"/>
      <c r="GT35" s="97"/>
      <c r="GU35" s="97"/>
      <c r="GV35" s="97"/>
      <c r="GW35" s="97"/>
      <c r="GX35" s="97"/>
      <c r="GY35" s="97"/>
      <c r="GZ35" s="97"/>
      <c r="HA35" s="97"/>
      <c r="HB35" s="97"/>
      <c r="HC35" s="97"/>
      <c r="HD35" s="97"/>
      <c r="HE35" s="97"/>
      <c r="HF35" s="97"/>
      <c r="HG35" s="97"/>
      <c r="HH35" s="97"/>
      <c r="HI35" s="97"/>
      <c r="HJ35" s="97"/>
      <c r="HK35" s="97"/>
      <c r="HL35" s="97"/>
      <c r="HM35" s="97"/>
      <c r="HN35" s="97"/>
      <c r="HO35" s="97"/>
      <c r="HP35" s="97"/>
      <c r="HQ35" s="97"/>
      <c r="HR35" s="97"/>
      <c r="HS35" s="97"/>
      <c r="HT35" s="97"/>
      <c r="HU35" s="97"/>
      <c r="HV35" s="97"/>
      <c r="HW35" s="97"/>
      <c r="HX35" s="97"/>
      <c r="HY35" s="97"/>
      <c r="HZ35" s="97"/>
      <c r="IA35" s="97"/>
      <c r="IB35" s="97"/>
      <c r="IC35" s="97"/>
      <c r="ID35" s="97"/>
      <c r="IE35" s="97"/>
      <c r="IF35" s="97"/>
      <c r="IG35" s="97"/>
      <c r="IH35" s="97"/>
      <c r="II35" s="97"/>
      <c r="IJ35" s="97"/>
      <c r="IK35" s="97"/>
      <c r="IL35" s="97"/>
      <c r="IM35" s="97"/>
      <c r="IN35" s="97"/>
      <c r="IO35" s="97"/>
      <c r="IP35" s="97"/>
      <c r="IQ35" s="97"/>
      <c r="IR35" s="97"/>
      <c r="IS35" s="97"/>
      <c r="IT35" s="97"/>
      <c r="IU35" s="97"/>
      <c r="IV35" s="97"/>
    </row>
    <row r="36" spans="1:256" ht="17.100000000000001" customHeight="1" x14ac:dyDescent="0.25">
      <c r="A36" s="119">
        <v>19</v>
      </c>
      <c r="B36" s="117">
        <f>[17]ВысД!C37</f>
        <v>505</v>
      </c>
      <c r="C36" s="118" t="str">
        <f>[17]ВысД!D37</f>
        <v>ХОМУТОВА</v>
      </c>
      <c r="D36" s="118" t="str">
        <f>[17]ВысД!E37</f>
        <v>Анна</v>
      </c>
      <c r="E36" s="117" t="str">
        <f>[17]ВысД!F37</f>
        <v>24.09.1999</v>
      </c>
      <c r="F36" s="117" t="str">
        <f>[17]ВысД!G37</f>
        <v>КМС</v>
      </c>
      <c r="G36" s="116" t="str">
        <f>[17]ВысД!H37</f>
        <v xml:space="preserve">Волгоградская область </v>
      </c>
      <c r="H36" s="113"/>
      <c r="I36" s="112"/>
      <c r="J36" s="111"/>
      <c r="K36" s="115"/>
      <c r="L36" s="112"/>
      <c r="M36" s="114"/>
      <c r="N36" s="113"/>
      <c r="O36" s="112"/>
      <c r="P36" s="111"/>
      <c r="Q36" s="115"/>
      <c r="R36" s="112"/>
      <c r="S36" s="114"/>
      <c r="T36" s="113"/>
      <c r="U36" s="112"/>
      <c r="V36" s="111"/>
      <c r="W36" s="115"/>
      <c r="X36" s="112"/>
      <c r="Y36" s="114"/>
      <c r="Z36" s="113"/>
      <c r="AA36" s="112"/>
      <c r="AB36" s="111"/>
      <c r="AC36" s="115"/>
      <c r="AD36" s="112"/>
      <c r="AE36" s="114"/>
      <c r="AF36" s="113"/>
      <c r="AG36" s="112"/>
      <c r="AH36" s="111"/>
      <c r="AI36" s="115"/>
      <c r="AJ36" s="112"/>
      <c r="AK36" s="114"/>
      <c r="AL36" s="113"/>
      <c r="AM36" s="112"/>
      <c r="AN36" s="111"/>
      <c r="AO36" s="110"/>
      <c r="AP36" s="110"/>
      <c r="AQ36" s="109"/>
      <c r="AR36" s="109"/>
      <c r="AS36" s="108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  <c r="DL36" s="97"/>
      <c r="DM36" s="97"/>
      <c r="DN36" s="97"/>
      <c r="DO36" s="97"/>
      <c r="DP36" s="97"/>
      <c r="DQ36" s="97"/>
      <c r="DR36" s="97"/>
      <c r="DS36" s="97"/>
      <c r="DT36" s="97"/>
      <c r="DU36" s="97"/>
      <c r="DV36" s="97"/>
      <c r="DW36" s="97"/>
      <c r="DX36" s="97"/>
      <c r="DY36" s="97"/>
      <c r="DZ36" s="97"/>
      <c r="EA36" s="97"/>
      <c r="EB36" s="97"/>
      <c r="EC36" s="97"/>
      <c r="ED36" s="97"/>
      <c r="EE36" s="97"/>
      <c r="EF36" s="97"/>
      <c r="EG36" s="97"/>
      <c r="EH36" s="97"/>
      <c r="EI36" s="97"/>
      <c r="EJ36" s="97"/>
      <c r="EK36" s="97"/>
      <c r="EL36" s="97"/>
      <c r="EM36" s="97"/>
      <c r="EN36" s="97"/>
      <c r="EO36" s="97"/>
      <c r="EP36" s="97"/>
      <c r="EQ36" s="97"/>
      <c r="ER36" s="97"/>
      <c r="ES36" s="97"/>
      <c r="ET36" s="97"/>
      <c r="EU36" s="97"/>
      <c r="EV36" s="97"/>
      <c r="EW36" s="97"/>
      <c r="EX36" s="97"/>
      <c r="EY36" s="97"/>
      <c r="EZ36" s="97"/>
      <c r="FA36" s="97"/>
      <c r="FB36" s="97"/>
      <c r="FC36" s="97"/>
      <c r="FD36" s="97"/>
      <c r="FE36" s="97"/>
      <c r="FF36" s="97"/>
      <c r="FG36" s="97"/>
      <c r="FH36" s="97"/>
      <c r="FI36" s="97"/>
      <c r="FJ36" s="97"/>
      <c r="FK36" s="97"/>
      <c r="FL36" s="97"/>
      <c r="FM36" s="97"/>
      <c r="FN36" s="97"/>
      <c r="FO36" s="97"/>
      <c r="FP36" s="97"/>
      <c r="FQ36" s="97"/>
      <c r="FR36" s="97"/>
      <c r="FS36" s="97"/>
      <c r="FT36" s="97"/>
      <c r="FU36" s="97"/>
      <c r="FV36" s="97"/>
      <c r="FW36" s="97"/>
      <c r="FX36" s="97"/>
      <c r="FY36" s="97"/>
      <c r="FZ36" s="97"/>
      <c r="GA36" s="97"/>
      <c r="GB36" s="97"/>
      <c r="GC36" s="97"/>
      <c r="GD36" s="97"/>
      <c r="GE36" s="97"/>
      <c r="GF36" s="97"/>
      <c r="GG36" s="97"/>
      <c r="GH36" s="97"/>
      <c r="GI36" s="97"/>
      <c r="GJ36" s="97"/>
      <c r="GK36" s="97"/>
      <c r="GL36" s="97"/>
      <c r="GM36" s="97"/>
      <c r="GN36" s="97"/>
      <c r="GO36" s="97"/>
      <c r="GP36" s="97"/>
      <c r="GQ36" s="97"/>
      <c r="GR36" s="97"/>
      <c r="GS36" s="97"/>
      <c r="GT36" s="97"/>
      <c r="GU36" s="97"/>
      <c r="GV36" s="97"/>
      <c r="GW36" s="97"/>
      <c r="GX36" s="97"/>
      <c r="GY36" s="97"/>
      <c r="GZ36" s="97"/>
      <c r="HA36" s="97"/>
      <c r="HB36" s="97"/>
      <c r="HC36" s="97"/>
      <c r="HD36" s="97"/>
      <c r="HE36" s="97"/>
      <c r="HF36" s="97"/>
      <c r="HG36" s="97"/>
      <c r="HH36" s="97"/>
      <c r="HI36" s="97"/>
      <c r="HJ36" s="97"/>
      <c r="HK36" s="97"/>
      <c r="HL36" s="97"/>
      <c r="HM36" s="97"/>
      <c r="HN36" s="97"/>
      <c r="HO36" s="97"/>
      <c r="HP36" s="97"/>
      <c r="HQ36" s="97"/>
      <c r="HR36" s="97"/>
      <c r="HS36" s="97"/>
      <c r="HT36" s="97"/>
      <c r="HU36" s="97"/>
      <c r="HV36" s="97"/>
      <c r="HW36" s="97"/>
      <c r="HX36" s="97"/>
      <c r="HY36" s="97"/>
      <c r="HZ36" s="97"/>
      <c r="IA36" s="97"/>
      <c r="IB36" s="97"/>
      <c r="IC36" s="97"/>
      <c r="ID36" s="97"/>
      <c r="IE36" s="97"/>
      <c r="IF36" s="97"/>
      <c r="IG36" s="97"/>
      <c r="IH36" s="97"/>
      <c r="II36" s="97"/>
      <c r="IJ36" s="97"/>
      <c r="IK36" s="97"/>
      <c r="IL36" s="97"/>
      <c r="IM36" s="97"/>
      <c r="IN36" s="97"/>
      <c r="IO36" s="97"/>
      <c r="IP36" s="97"/>
      <c r="IQ36" s="97"/>
      <c r="IR36" s="97"/>
      <c r="IS36" s="97"/>
      <c r="IT36" s="97"/>
      <c r="IU36" s="97"/>
      <c r="IV36" s="97"/>
    </row>
    <row r="37" spans="1:256" ht="15" x14ac:dyDescent="0.25">
      <c r="A37" s="105"/>
      <c r="B37" s="105"/>
      <c r="C37" s="107"/>
      <c r="D37" s="107"/>
      <c r="E37" s="106"/>
      <c r="F37" s="105"/>
      <c r="G37" s="104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  <c r="DO37" s="97"/>
      <c r="DP37" s="97"/>
      <c r="DQ37" s="97"/>
      <c r="DR37" s="97"/>
      <c r="DS37" s="97"/>
      <c r="DT37" s="97"/>
      <c r="DU37" s="97"/>
      <c r="DV37" s="97"/>
      <c r="DW37" s="97"/>
      <c r="DX37" s="97"/>
      <c r="DY37" s="97"/>
      <c r="DZ37" s="97"/>
      <c r="EA37" s="97"/>
      <c r="EB37" s="97"/>
      <c r="EC37" s="97"/>
      <c r="ED37" s="97"/>
      <c r="EE37" s="97"/>
      <c r="EF37" s="97"/>
      <c r="EG37" s="97"/>
      <c r="EH37" s="97"/>
      <c r="EI37" s="97"/>
      <c r="EJ37" s="97"/>
      <c r="EK37" s="97"/>
      <c r="EL37" s="97"/>
      <c r="EM37" s="97"/>
      <c r="EN37" s="97"/>
      <c r="EO37" s="97"/>
      <c r="EP37" s="97"/>
      <c r="EQ37" s="97"/>
      <c r="ER37" s="97"/>
      <c r="ES37" s="97"/>
      <c r="ET37" s="97"/>
      <c r="EU37" s="97"/>
      <c r="EV37" s="97"/>
      <c r="EW37" s="97"/>
      <c r="EX37" s="97"/>
      <c r="EY37" s="97"/>
      <c r="EZ37" s="97"/>
      <c r="FA37" s="97"/>
      <c r="FB37" s="97"/>
      <c r="FC37" s="97"/>
      <c r="FD37" s="97"/>
      <c r="FE37" s="97"/>
      <c r="FF37" s="97"/>
      <c r="FG37" s="97"/>
      <c r="FH37" s="97"/>
      <c r="FI37" s="97"/>
      <c r="FJ37" s="97"/>
      <c r="FK37" s="97"/>
      <c r="FL37" s="97"/>
      <c r="FM37" s="97"/>
      <c r="FN37" s="97"/>
      <c r="FO37" s="97"/>
      <c r="FP37" s="97"/>
      <c r="FQ37" s="97"/>
      <c r="FR37" s="97"/>
      <c r="FS37" s="97"/>
      <c r="FT37" s="97"/>
      <c r="FU37" s="97"/>
      <c r="FV37" s="97"/>
      <c r="FW37" s="97"/>
      <c r="FX37" s="97"/>
      <c r="FY37" s="97"/>
      <c r="FZ37" s="97"/>
      <c r="GA37" s="97"/>
      <c r="GB37" s="97"/>
      <c r="GC37" s="97"/>
      <c r="GD37" s="97"/>
      <c r="GE37" s="97"/>
      <c r="GF37" s="97"/>
      <c r="GG37" s="97"/>
      <c r="GH37" s="97"/>
      <c r="GI37" s="97"/>
      <c r="GJ37" s="97"/>
      <c r="GK37" s="97"/>
      <c r="GL37" s="97"/>
      <c r="GM37" s="97"/>
      <c r="GN37" s="97"/>
      <c r="GO37" s="97"/>
      <c r="GP37" s="97"/>
      <c r="GQ37" s="97"/>
      <c r="GR37" s="97"/>
      <c r="GS37" s="97"/>
      <c r="GT37" s="97"/>
      <c r="GU37" s="97"/>
      <c r="GV37" s="97"/>
      <c r="GW37" s="97"/>
      <c r="GX37" s="97"/>
      <c r="GY37" s="97"/>
      <c r="GZ37" s="97"/>
      <c r="HA37" s="97"/>
      <c r="HB37" s="97"/>
      <c r="HC37" s="97"/>
      <c r="HD37" s="97"/>
      <c r="HE37" s="97"/>
      <c r="HF37" s="97"/>
      <c r="HG37" s="97"/>
      <c r="HH37" s="97"/>
      <c r="HI37" s="97"/>
      <c r="HJ37" s="97"/>
      <c r="HK37" s="97"/>
      <c r="HL37" s="97"/>
      <c r="HM37" s="97"/>
      <c r="HN37" s="97"/>
      <c r="HO37" s="97"/>
      <c r="HP37" s="97"/>
      <c r="HQ37" s="97"/>
      <c r="HR37" s="97"/>
      <c r="HS37" s="97"/>
      <c r="HT37" s="97"/>
      <c r="HU37" s="97"/>
      <c r="HV37" s="97"/>
      <c r="HW37" s="97"/>
      <c r="HX37" s="97"/>
      <c r="HY37" s="97"/>
      <c r="HZ37" s="97"/>
      <c r="IA37" s="97"/>
      <c r="IB37" s="97"/>
      <c r="IC37" s="97"/>
      <c r="ID37" s="97"/>
      <c r="IE37" s="97"/>
      <c r="IF37" s="97"/>
      <c r="IG37" s="97"/>
      <c r="IH37" s="97"/>
      <c r="II37" s="97"/>
      <c r="IJ37" s="97"/>
      <c r="IK37" s="97"/>
      <c r="IL37" s="97"/>
      <c r="IM37" s="97"/>
      <c r="IN37" s="97"/>
      <c r="IO37" s="97"/>
      <c r="IP37" s="97"/>
      <c r="IQ37" s="97"/>
      <c r="IR37" s="97"/>
      <c r="IS37" s="97"/>
      <c r="IT37" s="97"/>
      <c r="IU37" s="97"/>
      <c r="IV37" s="97"/>
    </row>
    <row r="38" spans="1:256" ht="15" x14ac:dyDescent="0.25">
      <c r="A38" s="101"/>
      <c r="B38" s="100"/>
      <c r="C38" s="2" t="s">
        <v>49</v>
      </c>
      <c r="D38" s="2"/>
      <c r="E38" s="100"/>
      <c r="F38" s="100"/>
      <c r="G38" s="103"/>
      <c r="H38" s="102"/>
      <c r="I38" s="100"/>
      <c r="J38" s="100"/>
      <c r="K38" s="100"/>
      <c r="L38" s="2"/>
      <c r="M38" s="100"/>
      <c r="N38" s="100"/>
      <c r="O38" s="100"/>
      <c r="P38" s="99"/>
      <c r="Q38" s="99"/>
      <c r="R38" s="99"/>
      <c r="T38" s="2" t="s">
        <v>48</v>
      </c>
    </row>
    <row r="39" spans="1:256" ht="11.25" customHeight="1" x14ac:dyDescent="0.25">
      <c r="A39" s="101"/>
      <c r="B39" s="100"/>
      <c r="C39" s="2"/>
      <c r="D39" s="2"/>
      <c r="E39" s="100"/>
      <c r="F39" s="100"/>
      <c r="G39" s="103"/>
      <c r="H39" s="102"/>
      <c r="I39" s="100"/>
      <c r="J39" s="100"/>
      <c r="K39" s="100"/>
      <c r="L39" s="2"/>
      <c r="M39" s="100"/>
      <c r="N39" s="100"/>
      <c r="O39" s="100"/>
      <c r="P39" s="99"/>
      <c r="Q39" s="99"/>
      <c r="R39" s="99"/>
      <c r="T39" s="2"/>
    </row>
    <row r="40" spans="1:256" ht="15" x14ac:dyDescent="0.25">
      <c r="A40" s="101"/>
      <c r="B40" s="100"/>
      <c r="C40" s="2" t="s">
        <v>47</v>
      </c>
      <c r="D40" s="2"/>
      <c r="E40" s="100"/>
      <c r="F40" s="100"/>
      <c r="G40" s="103"/>
      <c r="H40" s="102"/>
      <c r="I40" s="100"/>
      <c r="J40" s="100"/>
      <c r="K40" s="100"/>
      <c r="L40" s="2"/>
      <c r="M40" s="100"/>
      <c r="N40" s="100"/>
      <c r="O40" s="100"/>
      <c r="P40" s="99"/>
      <c r="Q40" s="99"/>
      <c r="R40" s="99"/>
      <c r="T40" s="2" t="s">
        <v>46</v>
      </c>
    </row>
    <row r="41" spans="1:256" s="97" customFormat="1" ht="15" x14ac:dyDescent="0.25">
      <c r="A41" s="101"/>
      <c r="B41" s="100"/>
      <c r="C41" s="2"/>
      <c r="D41" s="2"/>
      <c r="E41" s="100"/>
      <c r="F41" s="100"/>
      <c r="G41" s="101"/>
      <c r="H41" s="100"/>
      <c r="I41" s="100"/>
      <c r="J41" s="100"/>
      <c r="K41" s="100"/>
      <c r="L41" s="100"/>
      <c r="M41" s="100"/>
      <c r="N41" s="100"/>
      <c r="O41" s="100"/>
      <c r="P41" s="99"/>
      <c r="Q41" s="99"/>
      <c r="R41" s="99"/>
      <c r="AO41" s="96"/>
      <c r="AP41" s="96"/>
      <c r="AQ41" s="96"/>
      <c r="AR41" s="96"/>
      <c r="AS41" s="96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95"/>
      <c r="BN41" s="95"/>
      <c r="BO41" s="95"/>
      <c r="BP41" s="95"/>
      <c r="BQ41" s="95"/>
      <c r="BR41" s="95"/>
      <c r="BS41" s="95"/>
      <c r="BT41" s="95"/>
      <c r="BU41" s="95"/>
      <c r="BV41" s="95"/>
      <c r="BW41" s="95"/>
      <c r="BX41" s="95"/>
      <c r="BY41" s="95"/>
      <c r="BZ41" s="95"/>
      <c r="CA41" s="95"/>
      <c r="CB41" s="95"/>
      <c r="CC41" s="95"/>
      <c r="CD41" s="95"/>
      <c r="CE41" s="95"/>
      <c r="CF41" s="95"/>
      <c r="CG41" s="95"/>
      <c r="CH41" s="95"/>
      <c r="CI41" s="95"/>
      <c r="CJ41" s="95"/>
      <c r="CK41" s="95"/>
      <c r="CL41" s="95"/>
      <c r="CM41" s="95"/>
      <c r="CN41" s="95"/>
      <c r="CO41" s="95"/>
      <c r="CP41" s="95"/>
      <c r="CQ41" s="95"/>
      <c r="CR41" s="95"/>
      <c r="CS41" s="95"/>
      <c r="CT41" s="95"/>
      <c r="CU41" s="95"/>
      <c r="CV41" s="95"/>
      <c r="CW41" s="95"/>
      <c r="CX41" s="95"/>
      <c r="CY41" s="95"/>
      <c r="CZ41" s="95"/>
      <c r="DA41" s="95"/>
      <c r="DB41" s="95"/>
      <c r="DC41" s="95"/>
      <c r="DD41" s="95"/>
      <c r="DE41" s="95"/>
      <c r="DF41" s="95"/>
      <c r="DG41" s="95"/>
      <c r="DH41" s="95"/>
      <c r="DI41" s="95"/>
      <c r="DJ41" s="95"/>
      <c r="DK41" s="95"/>
      <c r="DL41" s="95"/>
      <c r="DM41" s="95"/>
      <c r="DN41" s="95"/>
      <c r="DO41" s="95"/>
      <c r="DP41" s="95"/>
      <c r="DQ41" s="95"/>
      <c r="DR41" s="95"/>
      <c r="DS41" s="95"/>
      <c r="DT41" s="95"/>
      <c r="DU41" s="95"/>
      <c r="DV41" s="95"/>
      <c r="DW41" s="95"/>
      <c r="DX41" s="95"/>
      <c r="DY41" s="95"/>
      <c r="DZ41" s="95"/>
      <c r="EA41" s="95"/>
      <c r="EB41" s="95"/>
      <c r="EC41" s="95"/>
      <c r="ED41" s="95"/>
      <c r="EE41" s="95"/>
      <c r="EF41" s="95"/>
      <c r="EG41" s="95"/>
      <c r="EH41" s="95"/>
      <c r="EI41" s="95"/>
      <c r="EJ41" s="95"/>
      <c r="EK41" s="95"/>
      <c r="EL41" s="95"/>
      <c r="EM41" s="95"/>
      <c r="EN41" s="95"/>
      <c r="EO41" s="95"/>
      <c r="EP41" s="95"/>
      <c r="EQ41" s="95"/>
      <c r="ER41" s="95"/>
      <c r="ES41" s="95"/>
      <c r="ET41" s="95"/>
      <c r="EU41" s="95"/>
      <c r="EV41" s="95"/>
      <c r="EW41" s="95"/>
      <c r="EX41" s="95"/>
      <c r="EY41" s="95"/>
      <c r="EZ41" s="95"/>
      <c r="FA41" s="95"/>
      <c r="FB41" s="95"/>
      <c r="FC41" s="95"/>
      <c r="FD41" s="95"/>
      <c r="FE41" s="95"/>
      <c r="FF41" s="95"/>
      <c r="FG41" s="95"/>
      <c r="FH41" s="95"/>
      <c r="FI41" s="95"/>
      <c r="FJ41" s="95"/>
      <c r="FK41" s="95"/>
      <c r="FL41" s="95"/>
      <c r="FM41" s="95"/>
      <c r="FN41" s="95"/>
      <c r="FO41" s="95"/>
      <c r="FP41" s="95"/>
      <c r="FQ41" s="95"/>
      <c r="FR41" s="95"/>
      <c r="FS41" s="95"/>
      <c r="FT41" s="95"/>
      <c r="FU41" s="95"/>
      <c r="FV41" s="95"/>
      <c r="FW41" s="95"/>
      <c r="FX41" s="95"/>
      <c r="FY41" s="95"/>
      <c r="FZ41" s="95"/>
      <c r="GA41" s="95"/>
      <c r="GB41" s="95"/>
      <c r="GC41" s="95"/>
      <c r="GD41" s="95"/>
      <c r="GE41" s="95"/>
      <c r="GF41" s="95"/>
      <c r="GG41" s="95"/>
      <c r="GH41" s="95"/>
      <c r="GI41" s="95"/>
      <c r="GJ41" s="95"/>
      <c r="GK41" s="95"/>
      <c r="GL41" s="95"/>
      <c r="GM41" s="95"/>
      <c r="GN41" s="95"/>
      <c r="GO41" s="95"/>
      <c r="GP41" s="95"/>
      <c r="GQ41" s="95"/>
      <c r="GR41" s="95"/>
      <c r="GS41" s="95"/>
      <c r="GT41" s="95"/>
      <c r="GU41" s="95"/>
      <c r="GV41" s="95"/>
      <c r="GW41" s="95"/>
      <c r="GX41" s="95"/>
      <c r="GY41" s="95"/>
      <c r="GZ41" s="95"/>
      <c r="HA41" s="95"/>
      <c r="HB41" s="95"/>
      <c r="HC41" s="95"/>
      <c r="HD41" s="95"/>
      <c r="HE41" s="95"/>
      <c r="HF41" s="95"/>
      <c r="HG41" s="95"/>
      <c r="HH41" s="95"/>
      <c r="HI41" s="95"/>
      <c r="HJ41" s="95"/>
      <c r="HK41" s="95"/>
      <c r="HL41" s="95"/>
      <c r="HM41" s="95"/>
      <c r="HN41" s="95"/>
      <c r="HO41" s="95"/>
      <c r="HP41" s="95"/>
      <c r="HQ41" s="95"/>
      <c r="HR41" s="95"/>
      <c r="HS41" s="95"/>
      <c r="HT41" s="95"/>
      <c r="HU41" s="95"/>
      <c r="HV41" s="95"/>
      <c r="HW41" s="95"/>
      <c r="HX41" s="95"/>
      <c r="HY41" s="95"/>
      <c r="HZ41" s="95"/>
      <c r="IA41" s="95"/>
      <c r="IB41" s="95"/>
      <c r="IC41" s="95"/>
      <c r="ID41" s="95"/>
      <c r="IE41" s="95"/>
      <c r="IF41" s="95"/>
      <c r="IG41" s="95"/>
      <c r="IH41" s="95"/>
      <c r="II41" s="95"/>
      <c r="IJ41" s="95"/>
      <c r="IK41" s="95"/>
      <c r="IL41" s="95"/>
      <c r="IM41" s="95"/>
      <c r="IN41" s="95"/>
      <c r="IO41" s="95"/>
      <c r="IP41" s="95"/>
      <c r="IQ41" s="95"/>
      <c r="IR41" s="95"/>
      <c r="IS41" s="95"/>
      <c r="IT41" s="95"/>
      <c r="IU41" s="95"/>
      <c r="IV41" s="95"/>
    </row>
    <row r="42" spans="1:256" s="97" customFormat="1" ht="15" x14ac:dyDescent="0.25">
      <c r="A42" s="101"/>
      <c r="B42" s="100"/>
      <c r="C42" s="2"/>
      <c r="D42" s="2"/>
      <c r="E42" s="100"/>
      <c r="F42" s="100"/>
      <c r="G42" s="101"/>
      <c r="H42" s="100"/>
      <c r="I42" s="100"/>
      <c r="J42" s="100"/>
      <c r="K42" s="100"/>
      <c r="L42" s="100"/>
      <c r="M42" s="100"/>
      <c r="N42" s="100"/>
      <c r="O42" s="100"/>
      <c r="P42" s="99"/>
      <c r="Q42" s="99"/>
      <c r="R42" s="99"/>
      <c r="AO42" s="96"/>
      <c r="AP42" s="96"/>
      <c r="AQ42" s="96"/>
      <c r="AR42" s="96"/>
      <c r="AS42" s="96"/>
      <c r="AT42" s="95"/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95"/>
      <c r="BO42" s="95"/>
      <c r="BP42" s="95"/>
      <c r="BQ42" s="95"/>
      <c r="BR42" s="95"/>
      <c r="BS42" s="95"/>
      <c r="BT42" s="95"/>
      <c r="BU42" s="95"/>
      <c r="BV42" s="95"/>
      <c r="BW42" s="95"/>
      <c r="BX42" s="95"/>
      <c r="BY42" s="95"/>
      <c r="BZ42" s="95"/>
      <c r="CA42" s="95"/>
      <c r="CB42" s="95"/>
      <c r="CC42" s="95"/>
      <c r="CD42" s="95"/>
      <c r="CE42" s="95"/>
      <c r="CF42" s="95"/>
      <c r="CG42" s="95"/>
      <c r="CH42" s="95"/>
      <c r="CI42" s="95"/>
      <c r="CJ42" s="95"/>
      <c r="CK42" s="95"/>
      <c r="CL42" s="95"/>
      <c r="CM42" s="95"/>
      <c r="CN42" s="95"/>
      <c r="CO42" s="95"/>
      <c r="CP42" s="95"/>
      <c r="CQ42" s="95"/>
      <c r="CR42" s="95"/>
      <c r="CS42" s="95"/>
      <c r="CT42" s="95"/>
      <c r="CU42" s="95"/>
      <c r="CV42" s="95"/>
      <c r="CW42" s="95"/>
      <c r="CX42" s="95"/>
      <c r="CY42" s="95"/>
      <c r="CZ42" s="95"/>
      <c r="DA42" s="95"/>
      <c r="DB42" s="95"/>
      <c r="DC42" s="95"/>
      <c r="DD42" s="95"/>
      <c r="DE42" s="95"/>
      <c r="DF42" s="95"/>
      <c r="DG42" s="95"/>
      <c r="DH42" s="95"/>
      <c r="DI42" s="95"/>
      <c r="DJ42" s="95"/>
      <c r="DK42" s="95"/>
      <c r="DL42" s="95"/>
      <c r="DM42" s="95"/>
      <c r="DN42" s="95"/>
      <c r="DO42" s="95"/>
      <c r="DP42" s="95"/>
      <c r="DQ42" s="95"/>
      <c r="DR42" s="95"/>
      <c r="DS42" s="95"/>
      <c r="DT42" s="95"/>
      <c r="DU42" s="95"/>
      <c r="DV42" s="95"/>
      <c r="DW42" s="95"/>
      <c r="DX42" s="95"/>
      <c r="DY42" s="95"/>
      <c r="DZ42" s="95"/>
      <c r="EA42" s="95"/>
      <c r="EB42" s="95"/>
      <c r="EC42" s="95"/>
      <c r="ED42" s="95"/>
      <c r="EE42" s="95"/>
      <c r="EF42" s="95"/>
      <c r="EG42" s="95"/>
      <c r="EH42" s="95"/>
      <c r="EI42" s="95"/>
      <c r="EJ42" s="95"/>
      <c r="EK42" s="95"/>
      <c r="EL42" s="95"/>
      <c r="EM42" s="95"/>
      <c r="EN42" s="95"/>
      <c r="EO42" s="95"/>
      <c r="EP42" s="95"/>
      <c r="EQ42" s="95"/>
      <c r="ER42" s="95"/>
      <c r="ES42" s="95"/>
      <c r="ET42" s="95"/>
      <c r="EU42" s="95"/>
      <c r="EV42" s="95"/>
      <c r="EW42" s="95"/>
      <c r="EX42" s="95"/>
      <c r="EY42" s="95"/>
      <c r="EZ42" s="95"/>
      <c r="FA42" s="95"/>
      <c r="FB42" s="95"/>
      <c r="FC42" s="95"/>
      <c r="FD42" s="95"/>
      <c r="FE42" s="95"/>
      <c r="FF42" s="95"/>
      <c r="FG42" s="95"/>
      <c r="FH42" s="95"/>
      <c r="FI42" s="95"/>
      <c r="FJ42" s="95"/>
      <c r="FK42" s="95"/>
      <c r="FL42" s="95"/>
      <c r="FM42" s="95"/>
      <c r="FN42" s="95"/>
      <c r="FO42" s="95"/>
      <c r="FP42" s="95"/>
      <c r="FQ42" s="95"/>
      <c r="FR42" s="95"/>
      <c r="FS42" s="95"/>
      <c r="FT42" s="95"/>
      <c r="FU42" s="95"/>
      <c r="FV42" s="95"/>
      <c r="FW42" s="95"/>
      <c r="FX42" s="95"/>
      <c r="FY42" s="95"/>
      <c r="FZ42" s="95"/>
      <c r="GA42" s="95"/>
      <c r="GB42" s="95"/>
      <c r="GC42" s="95"/>
      <c r="GD42" s="95"/>
      <c r="GE42" s="95"/>
      <c r="GF42" s="95"/>
      <c r="GG42" s="95"/>
      <c r="GH42" s="95"/>
      <c r="GI42" s="95"/>
      <c r="GJ42" s="95"/>
      <c r="GK42" s="95"/>
      <c r="GL42" s="95"/>
      <c r="GM42" s="95"/>
      <c r="GN42" s="95"/>
      <c r="GO42" s="95"/>
      <c r="GP42" s="95"/>
      <c r="GQ42" s="95"/>
      <c r="GR42" s="95"/>
      <c r="GS42" s="95"/>
      <c r="GT42" s="95"/>
      <c r="GU42" s="95"/>
      <c r="GV42" s="95"/>
      <c r="GW42" s="95"/>
      <c r="GX42" s="95"/>
      <c r="GY42" s="95"/>
      <c r="GZ42" s="95"/>
      <c r="HA42" s="95"/>
      <c r="HB42" s="95"/>
      <c r="HC42" s="95"/>
      <c r="HD42" s="95"/>
      <c r="HE42" s="95"/>
      <c r="HF42" s="95"/>
      <c r="HG42" s="95"/>
      <c r="HH42" s="95"/>
      <c r="HI42" s="95"/>
      <c r="HJ42" s="95"/>
      <c r="HK42" s="95"/>
      <c r="HL42" s="95"/>
      <c r="HM42" s="95"/>
      <c r="HN42" s="95"/>
      <c r="HO42" s="95"/>
      <c r="HP42" s="95"/>
      <c r="HQ42" s="95"/>
      <c r="HR42" s="95"/>
      <c r="HS42" s="95"/>
      <c r="HT42" s="95"/>
      <c r="HU42" s="95"/>
      <c r="HV42" s="95"/>
      <c r="HW42" s="95"/>
      <c r="HX42" s="95"/>
      <c r="HY42" s="95"/>
      <c r="HZ42" s="95"/>
      <c r="IA42" s="95"/>
      <c r="IB42" s="95"/>
      <c r="IC42" s="95"/>
      <c r="ID42" s="95"/>
      <c r="IE42" s="95"/>
      <c r="IF42" s="95"/>
      <c r="IG42" s="95"/>
      <c r="IH42" s="95"/>
      <c r="II42" s="95"/>
      <c r="IJ42" s="95"/>
      <c r="IK42" s="95"/>
      <c r="IL42" s="95"/>
      <c r="IM42" s="95"/>
      <c r="IN42" s="95"/>
      <c r="IO42" s="95"/>
      <c r="IP42" s="95"/>
      <c r="IQ42" s="95"/>
      <c r="IR42" s="95"/>
      <c r="IS42" s="95"/>
      <c r="IT42" s="95"/>
      <c r="IU42" s="95"/>
      <c r="IV42" s="95"/>
    </row>
  </sheetData>
  <mergeCells count="12">
    <mergeCell ref="AQ16:AQ17"/>
    <mergeCell ref="AR16:AR17"/>
    <mergeCell ref="AS16:AS17"/>
    <mergeCell ref="A16:A17"/>
    <mergeCell ref="B16:B17"/>
    <mergeCell ref="C16:C17"/>
    <mergeCell ref="D16:D17"/>
    <mergeCell ref="E16:E17"/>
    <mergeCell ref="F16:F17"/>
    <mergeCell ref="G16:G17"/>
    <mergeCell ref="AO16:AO17"/>
    <mergeCell ref="AP16:AP17"/>
  </mergeCells>
  <printOptions horizontalCentered="1"/>
  <pageMargins left="0" right="0" top="0.39370078740157483" bottom="0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8"/>
  <sheetViews>
    <sheetView tabSelected="1" zoomScaleNormal="100" workbookViewId="0">
      <selection activeCell="D10" sqref="D10"/>
    </sheetView>
  </sheetViews>
  <sheetFormatPr defaultColWidth="2" defaultRowHeight="12.75" x14ac:dyDescent="0.2"/>
  <cols>
    <col min="1" max="1" width="5.7109375" style="98" customWidth="1"/>
    <col min="2" max="2" width="6.7109375" style="97" customWidth="1"/>
    <col min="3" max="3" width="16.5703125" style="95" customWidth="1"/>
    <col min="4" max="4" width="12.7109375" style="95" customWidth="1"/>
    <col min="5" max="5" width="11" style="97" customWidth="1"/>
    <col min="6" max="6" width="5.140625" style="97" customWidth="1"/>
    <col min="7" max="7" width="24.5703125" style="98" customWidth="1"/>
    <col min="8" max="10" width="7.7109375" style="97" customWidth="1"/>
    <col min="11" max="11" width="4.7109375" style="97" customWidth="1"/>
    <col min="12" max="14" width="7.7109375" style="97" customWidth="1"/>
    <col min="15" max="15" width="8.7109375" style="96" customWidth="1"/>
    <col min="16" max="16" width="6.5703125" style="96" customWidth="1"/>
    <col min="17" max="17" width="5.140625" style="96" customWidth="1"/>
    <col min="18" max="19" width="9.140625" style="95" customWidth="1"/>
    <col min="20" max="16384" width="2" style="95"/>
  </cols>
  <sheetData>
    <row r="1" spans="1:18" customFormat="1" ht="18.75" x14ac:dyDescent="0.3">
      <c r="A1" s="177"/>
      <c r="B1" s="177"/>
      <c r="C1" s="177"/>
      <c r="D1" s="177"/>
      <c r="E1" s="177"/>
      <c r="F1" s="177"/>
      <c r="G1" s="177"/>
      <c r="H1" s="4" t="s">
        <v>0</v>
      </c>
      <c r="I1" s="4"/>
      <c r="J1" s="238"/>
      <c r="K1" s="177"/>
      <c r="L1" s="177"/>
      <c r="M1" s="177"/>
      <c r="N1" s="177"/>
      <c r="O1" s="239"/>
      <c r="P1" s="239"/>
      <c r="Q1" s="240"/>
      <c r="R1" s="241"/>
    </row>
    <row r="2" spans="1:18" ht="18" customHeight="1" x14ac:dyDescent="0.3">
      <c r="A2" s="177"/>
      <c r="B2" s="177"/>
      <c r="C2" s="177"/>
      <c r="D2" s="177"/>
      <c r="E2" s="177"/>
      <c r="F2" s="177"/>
      <c r="G2" s="177"/>
      <c r="H2" s="4" t="s">
        <v>1</v>
      </c>
      <c r="I2" s="4"/>
      <c r="J2" s="238"/>
      <c r="K2" s="177"/>
      <c r="L2" s="177"/>
      <c r="M2" s="177"/>
      <c r="N2" s="177"/>
      <c r="O2" s="239"/>
      <c r="P2" s="239"/>
      <c r="Q2" s="240"/>
    </row>
    <row r="3" spans="1:18" ht="18" customHeight="1" x14ac:dyDescent="0.3">
      <c r="A3" s="177"/>
      <c r="B3"/>
      <c r="C3" s="177"/>
      <c r="D3" s="177"/>
      <c r="E3" s="177"/>
      <c r="F3" s="177"/>
      <c r="G3" s="177"/>
      <c r="H3" s="4" t="s">
        <v>2</v>
      </c>
      <c r="I3" s="4"/>
      <c r="J3" s="238"/>
      <c r="K3" s="177"/>
      <c r="L3" s="177"/>
      <c r="M3" s="177"/>
      <c r="N3" s="177"/>
      <c r="O3" s="239"/>
      <c r="P3" s="239"/>
      <c r="Q3" s="240"/>
    </row>
    <row r="4" spans="1:18" ht="18" customHeight="1" x14ac:dyDescent="0.3">
      <c r="A4" s="177"/>
      <c r="B4"/>
      <c r="C4" s="177"/>
      <c r="D4" s="177"/>
      <c r="E4" s="177"/>
      <c r="F4" s="177"/>
      <c r="G4" s="177"/>
      <c r="H4" s="4" t="s">
        <v>3</v>
      </c>
      <c r="I4" s="4"/>
      <c r="J4" s="238"/>
      <c r="K4" s="177"/>
      <c r="L4" s="177"/>
      <c r="M4" s="177"/>
      <c r="N4" s="177"/>
      <c r="O4" s="239"/>
      <c r="P4" s="239"/>
      <c r="Q4" s="240"/>
    </row>
    <row r="5" spans="1:18" ht="7.5" customHeight="1" x14ac:dyDescent="0.3">
      <c r="A5" s="2"/>
      <c r="B5" s="2"/>
      <c r="C5" s="2"/>
      <c r="D5" s="2"/>
      <c r="E5" s="2"/>
      <c r="F5" s="2"/>
      <c r="G5" s="2"/>
      <c r="H5" s="4"/>
      <c r="I5" s="4"/>
      <c r="J5" s="150"/>
      <c r="K5" s="2"/>
      <c r="L5" s="2"/>
      <c r="M5" s="2"/>
      <c r="N5" s="2"/>
      <c r="O5" s="242"/>
      <c r="P5" s="242"/>
      <c r="Q5" s="243"/>
    </row>
    <row r="6" spans="1:18" ht="20.100000000000001" customHeight="1" x14ac:dyDescent="0.3">
      <c r="D6" s="2"/>
      <c r="E6" s="2"/>
      <c r="F6" s="2"/>
      <c r="G6" s="2"/>
      <c r="H6" s="5" t="s">
        <v>64</v>
      </c>
      <c r="I6" s="5"/>
      <c r="J6" s="150"/>
      <c r="K6" s="2"/>
      <c r="L6" s="2"/>
      <c r="M6" s="2"/>
      <c r="N6" s="2"/>
      <c r="O6" s="242"/>
      <c r="P6" s="242"/>
      <c r="Q6" s="243"/>
    </row>
    <row r="7" spans="1:18" ht="20.100000000000001" customHeight="1" x14ac:dyDescent="0.3">
      <c r="D7" s="2"/>
      <c r="E7" s="2"/>
      <c r="F7" s="2"/>
      <c r="G7" s="2"/>
      <c r="H7" s="5" t="s">
        <v>5</v>
      </c>
      <c r="I7" s="5"/>
      <c r="J7" s="150"/>
      <c r="K7" s="2"/>
      <c r="L7" s="2"/>
      <c r="M7" s="2"/>
      <c r="N7" s="2"/>
      <c r="O7" s="242"/>
      <c r="P7" s="242"/>
      <c r="Q7" s="243"/>
    </row>
    <row r="8" spans="1:18" ht="18" customHeight="1" x14ac:dyDescent="0.3">
      <c r="D8" s="258"/>
      <c r="E8" s="247"/>
      <c r="F8" s="247"/>
      <c r="G8" s="248"/>
      <c r="H8" s="330" t="s">
        <v>213</v>
      </c>
      <c r="I8" s="259"/>
      <c r="J8" s="260"/>
      <c r="K8" s="247"/>
      <c r="L8" s="198"/>
      <c r="M8" s="198"/>
      <c r="N8" s="198"/>
      <c r="O8" s="149"/>
      <c r="P8" s="199"/>
      <c r="Q8" s="252"/>
    </row>
    <row r="9" spans="1:18" ht="18" customHeight="1" x14ac:dyDescent="0.3">
      <c r="A9" s="331">
        <v>7.29</v>
      </c>
      <c r="B9" s="175" t="s">
        <v>69</v>
      </c>
      <c r="C9" s="98"/>
      <c r="D9" s="258"/>
      <c r="E9" s="247"/>
      <c r="F9" s="247"/>
      <c r="G9" s="248"/>
      <c r="I9" s="259"/>
      <c r="J9" s="260"/>
      <c r="K9" s="247"/>
      <c r="L9" s="198"/>
      <c r="M9" s="198"/>
      <c r="N9" s="198"/>
      <c r="O9" s="149"/>
      <c r="P9" s="199"/>
      <c r="Q9" s="252"/>
    </row>
    <row r="10" spans="1:18" ht="18" customHeight="1" x14ac:dyDescent="0.3">
      <c r="A10" s="331">
        <v>7.29</v>
      </c>
      <c r="B10" s="175" t="s">
        <v>67</v>
      </c>
      <c r="C10" s="98"/>
      <c r="D10" s="258"/>
      <c r="E10" s="247"/>
      <c r="F10" s="247"/>
      <c r="G10" s="248"/>
      <c r="H10" s="162" t="s">
        <v>11</v>
      </c>
      <c r="I10" s="259"/>
      <c r="J10" s="260"/>
      <c r="K10" s="247"/>
      <c r="L10" s="198"/>
      <c r="M10" s="198"/>
      <c r="N10" s="198"/>
      <c r="O10" s="149"/>
      <c r="P10" s="199" t="s">
        <v>61</v>
      </c>
      <c r="Q10" s="252"/>
    </row>
    <row r="11" spans="1:18" ht="18" customHeight="1" x14ac:dyDescent="0.3">
      <c r="A11" s="332">
        <v>7.01</v>
      </c>
      <c r="B11" s="175" t="s">
        <v>10</v>
      </c>
      <c r="C11" s="333"/>
      <c r="D11" s="258"/>
      <c r="E11" s="247"/>
      <c r="F11" s="247"/>
      <c r="G11" s="248"/>
      <c r="H11" s="95"/>
      <c r="I11" s="247"/>
      <c r="J11" s="260"/>
      <c r="K11" s="247"/>
      <c r="L11" s="198"/>
      <c r="M11" s="198"/>
      <c r="N11" s="198"/>
      <c r="O11" s="149" t="s">
        <v>12</v>
      </c>
      <c r="P11" s="21">
        <v>0.72569444444444453</v>
      </c>
      <c r="Q11" s="252"/>
    </row>
    <row r="12" spans="1:18" ht="18" customHeight="1" x14ac:dyDescent="0.3">
      <c r="A12" s="262" t="s">
        <v>13</v>
      </c>
      <c r="B12" s="263"/>
      <c r="C12" s="210"/>
      <c r="D12" s="210"/>
      <c r="E12" s="210"/>
      <c r="F12" s="210"/>
      <c r="G12" s="248"/>
      <c r="H12" s="264" t="s">
        <v>66</v>
      </c>
      <c r="I12" s="264"/>
      <c r="J12" s="265"/>
      <c r="K12" s="247"/>
      <c r="L12" s="198"/>
      <c r="M12" s="198"/>
      <c r="N12" s="198"/>
      <c r="O12" s="149" t="s">
        <v>14</v>
      </c>
      <c r="P12" s="150"/>
      <c r="Q12" s="252"/>
    </row>
    <row r="13" spans="1:18" ht="9.9499999999999993" customHeight="1" thickBot="1" x14ac:dyDescent="0.35">
      <c r="A13" s="266"/>
      <c r="B13" s="266"/>
      <c r="C13" s="267"/>
      <c r="D13" s="267"/>
      <c r="E13" s="266"/>
      <c r="F13" s="266"/>
      <c r="G13" s="268"/>
      <c r="H13" s="266"/>
      <c r="I13" s="266"/>
      <c r="J13" s="266"/>
      <c r="K13" s="266"/>
      <c r="L13" s="269"/>
      <c r="M13" s="269"/>
      <c r="N13" s="269"/>
      <c r="O13" s="270"/>
      <c r="P13" s="271"/>
      <c r="Q13" s="266"/>
    </row>
    <row r="14" spans="1:18" ht="3" customHeight="1" thickBot="1" x14ac:dyDescent="0.3">
      <c r="A14" s="272"/>
      <c r="B14" s="273"/>
      <c r="C14" s="274"/>
      <c r="D14" s="274"/>
      <c r="E14" s="273"/>
      <c r="F14" s="273"/>
      <c r="G14" s="275"/>
      <c r="H14" s="273"/>
      <c r="I14" s="273"/>
      <c r="J14" s="273"/>
      <c r="K14" s="273"/>
      <c r="L14" s="276"/>
      <c r="M14" s="276"/>
      <c r="N14" s="276"/>
      <c r="O14" s="277"/>
      <c r="P14" s="278"/>
      <c r="Q14" s="279"/>
    </row>
    <row r="15" spans="1:18" s="130" customFormat="1" ht="15.75" customHeight="1" thickBot="1" x14ac:dyDescent="0.25">
      <c r="A15" s="280" t="s">
        <v>215</v>
      </c>
      <c r="B15" s="365" t="s">
        <v>20</v>
      </c>
      <c r="C15" s="365" t="s">
        <v>57</v>
      </c>
      <c r="D15" s="365" t="s">
        <v>16</v>
      </c>
      <c r="E15" s="367" t="s">
        <v>17</v>
      </c>
      <c r="F15" s="369" t="s">
        <v>18</v>
      </c>
      <c r="G15" s="365" t="s">
        <v>56</v>
      </c>
      <c r="H15" s="360" t="s">
        <v>217</v>
      </c>
      <c r="I15" s="361"/>
      <c r="J15" s="361"/>
      <c r="K15" s="361"/>
      <c r="L15" s="361"/>
      <c r="M15" s="361"/>
      <c r="N15" s="362"/>
      <c r="O15" s="281" t="s">
        <v>218</v>
      </c>
      <c r="P15" s="363" t="s">
        <v>219</v>
      </c>
      <c r="Q15" s="282" t="s">
        <v>220</v>
      </c>
    </row>
    <row r="16" spans="1:18" s="130" customFormat="1" ht="15.75" customHeight="1" thickBot="1" x14ac:dyDescent="0.3">
      <c r="A16" s="334" t="s">
        <v>221</v>
      </c>
      <c r="B16" s="366"/>
      <c r="C16" s="366"/>
      <c r="D16" s="366"/>
      <c r="E16" s="368"/>
      <c r="F16" s="370"/>
      <c r="G16" s="366"/>
      <c r="H16" s="335">
        <v>1</v>
      </c>
      <c r="I16" s="335">
        <v>2</v>
      </c>
      <c r="J16" s="335">
        <v>3</v>
      </c>
      <c r="K16" s="335"/>
      <c r="L16" s="335">
        <v>4</v>
      </c>
      <c r="M16" s="335">
        <v>5</v>
      </c>
      <c r="N16" s="335">
        <v>6</v>
      </c>
      <c r="O16" s="336" t="s">
        <v>222</v>
      </c>
      <c r="P16" s="364"/>
      <c r="Q16" s="337"/>
    </row>
    <row r="17" spans="1:17" s="97" customFormat="1" ht="17.25" customHeight="1" x14ac:dyDescent="0.2">
      <c r="A17" s="35">
        <v>1</v>
      </c>
      <c r="B17" s="197">
        <v>120</v>
      </c>
      <c r="C17" s="338" t="s">
        <v>232</v>
      </c>
      <c r="D17" s="338" t="s">
        <v>160</v>
      </c>
      <c r="E17" s="339" t="s">
        <v>233</v>
      </c>
      <c r="F17" s="340" t="s">
        <v>90</v>
      </c>
      <c r="G17" s="341" t="s">
        <v>234</v>
      </c>
      <c r="H17" s="123"/>
      <c r="I17" s="123"/>
      <c r="J17" s="123"/>
      <c r="K17" s="123"/>
      <c r="L17" s="123"/>
      <c r="M17" s="123"/>
      <c r="N17" s="123"/>
      <c r="O17" s="122"/>
      <c r="P17" s="122"/>
      <c r="Q17" s="342"/>
    </row>
    <row r="18" spans="1:17" s="97" customFormat="1" ht="17.25" customHeight="1" x14ac:dyDescent="0.2">
      <c r="A18" s="37">
        <v>2</v>
      </c>
      <c r="B18" s="40">
        <v>35</v>
      </c>
      <c r="C18" s="343" t="s">
        <v>235</v>
      </c>
      <c r="D18" s="343" t="s">
        <v>236</v>
      </c>
      <c r="E18" s="184" t="s">
        <v>237</v>
      </c>
      <c r="F18" s="39" t="s">
        <v>90</v>
      </c>
      <c r="G18" s="41" t="s">
        <v>238</v>
      </c>
      <c r="H18" s="187"/>
      <c r="I18" s="187"/>
      <c r="J18" s="187"/>
      <c r="K18" s="187"/>
      <c r="L18" s="187"/>
      <c r="M18" s="187"/>
      <c r="N18" s="187"/>
      <c r="O18" s="186"/>
      <c r="P18" s="186"/>
      <c r="Q18" s="186"/>
    </row>
    <row r="19" spans="1:17" s="97" customFormat="1" ht="17.25" customHeight="1" x14ac:dyDescent="0.2">
      <c r="A19" s="37">
        <v>3</v>
      </c>
      <c r="B19" s="40">
        <v>168</v>
      </c>
      <c r="C19" s="343" t="s">
        <v>239</v>
      </c>
      <c r="D19" s="343" t="s">
        <v>240</v>
      </c>
      <c r="E19" s="184" t="s">
        <v>241</v>
      </c>
      <c r="F19" s="39">
        <v>1</v>
      </c>
      <c r="G19" s="41" t="s">
        <v>242</v>
      </c>
      <c r="H19" s="187"/>
      <c r="I19" s="187"/>
      <c r="J19" s="187"/>
      <c r="K19" s="187"/>
      <c r="L19" s="187"/>
      <c r="M19" s="187"/>
      <c r="N19" s="187"/>
      <c r="O19" s="186"/>
      <c r="P19" s="186"/>
      <c r="Q19" s="186"/>
    </row>
    <row r="20" spans="1:17" s="97" customFormat="1" ht="17.25" customHeight="1" x14ac:dyDescent="0.2">
      <c r="A20" s="37">
        <v>4</v>
      </c>
      <c r="B20" s="40">
        <v>422</v>
      </c>
      <c r="C20" s="343" t="s">
        <v>243</v>
      </c>
      <c r="D20" s="343" t="s">
        <v>135</v>
      </c>
      <c r="E20" s="184" t="s">
        <v>244</v>
      </c>
      <c r="F20" s="39" t="s">
        <v>90</v>
      </c>
      <c r="G20" s="41" t="s">
        <v>245</v>
      </c>
      <c r="H20" s="187"/>
      <c r="I20" s="187"/>
      <c r="J20" s="187"/>
      <c r="K20" s="187"/>
      <c r="L20" s="187"/>
      <c r="M20" s="187"/>
      <c r="N20" s="187"/>
      <c r="O20" s="186"/>
      <c r="P20" s="186"/>
      <c r="Q20" s="186"/>
    </row>
    <row r="21" spans="1:17" s="97" customFormat="1" ht="17.25" customHeight="1" x14ac:dyDescent="0.2">
      <c r="A21" s="37">
        <v>5</v>
      </c>
      <c r="B21" s="40">
        <v>354</v>
      </c>
      <c r="C21" s="343" t="s">
        <v>246</v>
      </c>
      <c r="D21" s="343" t="s">
        <v>123</v>
      </c>
      <c r="E21" s="184" t="s">
        <v>247</v>
      </c>
      <c r="F21" s="39" t="s">
        <v>95</v>
      </c>
      <c r="G21" s="41" t="s">
        <v>248</v>
      </c>
      <c r="H21" s="187"/>
      <c r="I21" s="187"/>
      <c r="J21" s="187"/>
      <c r="K21" s="187"/>
      <c r="L21" s="187"/>
      <c r="M21" s="187"/>
      <c r="N21" s="187"/>
      <c r="O21" s="186"/>
      <c r="P21" s="186"/>
      <c r="Q21" s="186"/>
    </row>
    <row r="22" spans="1:17" s="97" customFormat="1" ht="17.25" customHeight="1" x14ac:dyDescent="0.2">
      <c r="A22" s="37">
        <v>6</v>
      </c>
      <c r="B22" s="40">
        <v>256</v>
      </c>
      <c r="C22" s="343" t="s">
        <v>249</v>
      </c>
      <c r="D22" s="343" t="s">
        <v>250</v>
      </c>
      <c r="E22" s="184" t="s">
        <v>251</v>
      </c>
      <c r="F22" s="39" t="s">
        <v>95</v>
      </c>
      <c r="G22" s="41" t="s">
        <v>100</v>
      </c>
      <c r="H22" s="187"/>
      <c r="I22" s="187"/>
      <c r="J22" s="187"/>
      <c r="K22" s="187"/>
      <c r="L22" s="187"/>
      <c r="M22" s="187"/>
      <c r="N22" s="187"/>
      <c r="O22" s="186"/>
      <c r="P22" s="186"/>
      <c r="Q22" s="186"/>
    </row>
    <row r="23" spans="1:17" s="97" customFormat="1" ht="17.25" customHeight="1" x14ac:dyDescent="0.2">
      <c r="A23" s="37">
        <v>7</v>
      </c>
      <c r="B23" s="40">
        <v>81</v>
      </c>
      <c r="C23" s="343" t="s">
        <v>252</v>
      </c>
      <c r="D23" s="343" t="s">
        <v>253</v>
      </c>
      <c r="E23" s="184" t="s">
        <v>254</v>
      </c>
      <c r="F23" s="39" t="s">
        <v>95</v>
      </c>
      <c r="G23" s="41" t="s">
        <v>255</v>
      </c>
      <c r="H23" s="187"/>
      <c r="I23" s="187"/>
      <c r="J23" s="187"/>
      <c r="K23" s="187"/>
      <c r="L23" s="187"/>
      <c r="M23" s="187"/>
      <c r="N23" s="187"/>
      <c r="O23" s="186"/>
      <c r="P23" s="186"/>
      <c r="Q23" s="186"/>
    </row>
    <row r="24" spans="1:17" s="97" customFormat="1" ht="17.25" customHeight="1" x14ac:dyDescent="0.2">
      <c r="A24" s="37">
        <v>8</v>
      </c>
      <c r="B24" s="40">
        <v>243</v>
      </c>
      <c r="C24" s="343" t="s">
        <v>256</v>
      </c>
      <c r="D24" s="343" t="s">
        <v>135</v>
      </c>
      <c r="E24" s="184" t="s">
        <v>257</v>
      </c>
      <c r="F24" s="39" t="s">
        <v>90</v>
      </c>
      <c r="G24" s="41" t="s">
        <v>258</v>
      </c>
      <c r="H24" s="187"/>
      <c r="I24" s="187"/>
      <c r="J24" s="187"/>
      <c r="K24" s="187"/>
      <c r="L24" s="187"/>
      <c r="M24" s="187"/>
      <c r="N24" s="187"/>
      <c r="O24" s="186"/>
      <c r="P24" s="186"/>
      <c r="Q24" s="186"/>
    </row>
    <row r="25" spans="1:17" s="97" customFormat="1" ht="17.25" customHeight="1" x14ac:dyDescent="0.2">
      <c r="A25" s="37">
        <v>9</v>
      </c>
      <c r="B25" s="40">
        <v>416</v>
      </c>
      <c r="C25" s="343" t="s">
        <v>259</v>
      </c>
      <c r="D25" s="343" t="s">
        <v>250</v>
      </c>
      <c r="E25" s="184" t="s">
        <v>260</v>
      </c>
      <c r="F25" s="39" t="s">
        <v>90</v>
      </c>
      <c r="G25" s="41" t="s">
        <v>261</v>
      </c>
      <c r="H25" s="187"/>
      <c r="I25" s="187"/>
      <c r="J25" s="187"/>
      <c r="K25" s="187"/>
      <c r="L25" s="187"/>
      <c r="M25" s="187"/>
      <c r="N25" s="187"/>
      <c r="O25" s="186"/>
      <c r="P25" s="186"/>
      <c r="Q25" s="186"/>
    </row>
    <row r="26" spans="1:17" s="97" customFormat="1" ht="17.25" customHeight="1" x14ac:dyDescent="0.2">
      <c r="A26" s="37">
        <v>10</v>
      </c>
      <c r="B26" s="40">
        <v>260</v>
      </c>
      <c r="C26" s="343" t="s">
        <v>262</v>
      </c>
      <c r="D26" s="343" t="s">
        <v>263</v>
      </c>
      <c r="E26" s="184" t="s">
        <v>264</v>
      </c>
      <c r="F26" s="39" t="s">
        <v>90</v>
      </c>
      <c r="G26" s="41" t="s">
        <v>265</v>
      </c>
      <c r="H26" s="187"/>
      <c r="I26" s="187"/>
      <c r="J26" s="187"/>
      <c r="K26" s="187"/>
      <c r="L26" s="187"/>
      <c r="M26" s="187"/>
      <c r="N26" s="187"/>
      <c r="O26" s="186"/>
      <c r="P26" s="186"/>
      <c r="Q26" s="186"/>
    </row>
    <row r="27" spans="1:17" s="97" customFormat="1" ht="17.25" customHeight="1" x14ac:dyDescent="0.2">
      <c r="A27" s="37">
        <v>11</v>
      </c>
      <c r="B27" s="40">
        <v>107</v>
      </c>
      <c r="C27" s="343" t="s">
        <v>266</v>
      </c>
      <c r="D27" s="343" t="s">
        <v>267</v>
      </c>
      <c r="E27" s="184" t="s">
        <v>268</v>
      </c>
      <c r="F27" s="39" t="s">
        <v>90</v>
      </c>
      <c r="G27" s="41" t="s">
        <v>269</v>
      </c>
      <c r="H27" s="187"/>
      <c r="I27" s="187"/>
      <c r="J27" s="187"/>
      <c r="K27" s="187"/>
      <c r="L27" s="187"/>
      <c r="M27" s="187"/>
      <c r="N27" s="187"/>
      <c r="O27" s="186"/>
      <c r="P27" s="186"/>
      <c r="Q27" s="186"/>
    </row>
    <row r="28" spans="1:17" s="97" customFormat="1" ht="17.25" customHeight="1" x14ac:dyDescent="0.2">
      <c r="A28" s="37">
        <v>12</v>
      </c>
      <c r="B28" s="40">
        <v>158</v>
      </c>
      <c r="C28" s="343" t="s">
        <v>270</v>
      </c>
      <c r="D28" s="343" t="s">
        <v>271</v>
      </c>
      <c r="E28" s="184" t="s">
        <v>272</v>
      </c>
      <c r="F28" s="39" t="s">
        <v>90</v>
      </c>
      <c r="G28" s="41" t="s">
        <v>242</v>
      </c>
      <c r="H28" s="187"/>
      <c r="I28" s="187"/>
      <c r="J28" s="187"/>
      <c r="K28" s="187"/>
      <c r="L28" s="187"/>
      <c r="M28" s="187"/>
      <c r="N28" s="187"/>
      <c r="O28" s="186"/>
      <c r="P28" s="186"/>
      <c r="Q28" s="186"/>
    </row>
    <row r="29" spans="1:17" s="97" customFormat="1" ht="17.25" customHeight="1" x14ac:dyDescent="0.2">
      <c r="A29" s="37">
        <v>13</v>
      </c>
      <c r="B29" s="40">
        <v>454</v>
      </c>
      <c r="C29" s="343" t="s">
        <v>273</v>
      </c>
      <c r="D29" s="343" t="s">
        <v>123</v>
      </c>
      <c r="E29" s="184" t="s">
        <v>274</v>
      </c>
      <c r="F29" s="39" t="s">
        <v>90</v>
      </c>
      <c r="G29" s="41" t="s">
        <v>149</v>
      </c>
      <c r="H29" s="187"/>
      <c r="I29" s="187"/>
      <c r="J29" s="187"/>
      <c r="K29" s="187"/>
      <c r="L29" s="187"/>
      <c r="M29" s="187"/>
      <c r="N29" s="187"/>
      <c r="O29" s="186"/>
      <c r="P29" s="186"/>
      <c r="Q29" s="186"/>
    </row>
    <row r="30" spans="1:17" s="97" customFormat="1" ht="17.25" customHeight="1" x14ac:dyDescent="0.2">
      <c r="A30" s="37">
        <v>14</v>
      </c>
      <c r="B30" s="40">
        <v>25</v>
      </c>
      <c r="C30" s="343" t="s">
        <v>275</v>
      </c>
      <c r="D30" s="343" t="s">
        <v>135</v>
      </c>
      <c r="E30" s="184" t="s">
        <v>276</v>
      </c>
      <c r="F30" s="39" t="s">
        <v>90</v>
      </c>
      <c r="G30" s="41" t="s">
        <v>277</v>
      </c>
      <c r="H30" s="187"/>
      <c r="I30" s="187"/>
      <c r="J30" s="187"/>
      <c r="K30" s="187"/>
      <c r="L30" s="187"/>
      <c r="M30" s="187"/>
      <c r="N30" s="187"/>
      <c r="O30" s="186"/>
      <c r="P30" s="186"/>
      <c r="Q30" s="186"/>
    </row>
    <row r="31" spans="1:17" s="97" customFormat="1" ht="17.25" customHeight="1" x14ac:dyDescent="0.2">
      <c r="A31" s="37">
        <v>15</v>
      </c>
      <c r="B31" s="40">
        <v>483</v>
      </c>
      <c r="C31" s="343" t="s">
        <v>278</v>
      </c>
      <c r="D31" s="343" t="s">
        <v>279</v>
      </c>
      <c r="E31" s="184" t="s">
        <v>280</v>
      </c>
      <c r="F31" s="39" t="s">
        <v>90</v>
      </c>
      <c r="G31" s="41" t="s">
        <v>281</v>
      </c>
      <c r="H31" s="187"/>
      <c r="I31" s="187"/>
      <c r="J31" s="187"/>
      <c r="K31" s="187"/>
      <c r="L31" s="187"/>
      <c r="M31" s="187"/>
      <c r="N31" s="187"/>
      <c r="O31" s="186"/>
      <c r="P31" s="186"/>
      <c r="Q31" s="186"/>
    </row>
    <row r="32" spans="1:17" s="97" customFormat="1" ht="17.25" customHeight="1" x14ac:dyDescent="0.2">
      <c r="A32" s="37">
        <v>16</v>
      </c>
      <c r="B32" s="40">
        <v>482</v>
      </c>
      <c r="C32" s="343" t="s">
        <v>282</v>
      </c>
      <c r="D32" s="343" t="s">
        <v>151</v>
      </c>
      <c r="E32" s="184" t="s">
        <v>283</v>
      </c>
      <c r="F32" s="39">
        <v>1</v>
      </c>
      <c r="G32" s="41" t="s">
        <v>281</v>
      </c>
      <c r="H32" s="187"/>
      <c r="I32" s="187"/>
      <c r="J32" s="187"/>
      <c r="K32" s="187"/>
      <c r="L32" s="187"/>
      <c r="M32" s="187"/>
      <c r="N32" s="187"/>
      <c r="O32" s="186"/>
      <c r="P32" s="186"/>
      <c r="Q32" s="186"/>
    </row>
    <row r="33" spans="1:17" s="97" customFormat="1" ht="17.25" customHeight="1" x14ac:dyDescent="0.2">
      <c r="A33" s="37">
        <v>17</v>
      </c>
      <c r="B33" s="40">
        <v>251</v>
      </c>
      <c r="C33" s="343" t="s">
        <v>284</v>
      </c>
      <c r="D33" s="343" t="s">
        <v>151</v>
      </c>
      <c r="E33" s="184" t="s">
        <v>285</v>
      </c>
      <c r="F33" s="39" t="s">
        <v>90</v>
      </c>
      <c r="G33" s="41" t="s">
        <v>286</v>
      </c>
      <c r="H33" s="187"/>
      <c r="I33" s="187"/>
      <c r="J33" s="187"/>
      <c r="K33" s="187"/>
      <c r="L33" s="187"/>
      <c r="M33" s="187"/>
      <c r="N33" s="187"/>
      <c r="O33" s="186"/>
      <c r="P33" s="186"/>
      <c r="Q33" s="186"/>
    </row>
    <row r="34" spans="1:17" ht="15" x14ac:dyDescent="0.25">
      <c r="A34" s="101"/>
      <c r="B34" s="100"/>
      <c r="C34" s="2" t="s">
        <v>49</v>
      </c>
      <c r="D34" s="2"/>
      <c r="E34" s="100"/>
      <c r="F34" s="100"/>
      <c r="G34" s="101"/>
      <c r="H34" s="300"/>
      <c r="I34" s="2" t="s">
        <v>48</v>
      </c>
      <c r="J34" s="100"/>
      <c r="K34" s="100"/>
      <c r="L34" s="100"/>
      <c r="M34" s="100"/>
      <c r="N34" s="100"/>
      <c r="O34" s="99"/>
      <c r="P34" s="99"/>
      <c r="Q34" s="99"/>
    </row>
    <row r="35" spans="1:17" ht="15" x14ac:dyDescent="0.25">
      <c r="A35" s="101"/>
      <c r="B35" s="100"/>
      <c r="C35" s="2"/>
      <c r="D35" s="2"/>
      <c r="E35" s="100"/>
      <c r="F35" s="100"/>
      <c r="G35" s="101"/>
      <c r="H35" s="300"/>
      <c r="I35" s="2"/>
      <c r="J35" s="100"/>
      <c r="K35" s="100"/>
      <c r="L35" s="100"/>
      <c r="M35" s="100"/>
      <c r="N35" s="100"/>
      <c r="O35" s="99"/>
      <c r="P35" s="99"/>
      <c r="Q35" s="99"/>
    </row>
    <row r="36" spans="1:17" ht="15" x14ac:dyDescent="0.25">
      <c r="A36" s="101"/>
      <c r="B36" s="100"/>
      <c r="C36" s="2" t="s">
        <v>47</v>
      </c>
      <c r="D36" s="2"/>
      <c r="E36" s="100"/>
      <c r="F36" s="100"/>
      <c r="G36" s="101"/>
      <c r="H36" s="300"/>
      <c r="I36" s="2" t="s">
        <v>46</v>
      </c>
      <c r="J36" s="100"/>
      <c r="K36" s="100"/>
      <c r="L36" s="100"/>
      <c r="M36" s="100"/>
      <c r="N36" s="100"/>
      <c r="O36" s="99"/>
      <c r="P36" s="99"/>
      <c r="Q36" s="99"/>
    </row>
    <row r="37" spans="1:17" ht="15" x14ac:dyDescent="0.25">
      <c r="A37" s="101"/>
      <c r="B37" s="100"/>
      <c r="C37" s="2"/>
      <c r="D37" s="2"/>
      <c r="E37" s="100"/>
      <c r="F37" s="100"/>
      <c r="G37" s="101"/>
      <c r="H37" s="100"/>
      <c r="I37" s="100"/>
      <c r="J37" s="100"/>
      <c r="K37" s="100"/>
      <c r="L37" s="100"/>
      <c r="M37" s="100"/>
      <c r="N37" s="100"/>
      <c r="O37" s="99"/>
      <c r="P37" s="99"/>
      <c r="Q37" s="99"/>
    </row>
    <row r="38" spans="1:17" ht="15" x14ac:dyDescent="0.25">
      <c r="C38" s="2"/>
      <c r="D38" s="2"/>
    </row>
  </sheetData>
  <mergeCells count="8">
    <mergeCell ref="H15:N15"/>
    <mergeCell ref="P15:P16"/>
    <mergeCell ref="B15:B16"/>
    <mergeCell ref="C15:C16"/>
    <mergeCell ref="D15:D16"/>
    <mergeCell ref="E15:E16"/>
    <mergeCell ref="F15:F16"/>
    <mergeCell ref="G15:G16"/>
  </mergeCells>
  <printOptions horizontalCentered="1"/>
  <pageMargins left="0.19685039370078741" right="0" top="0.59055118110236227" bottom="0.19685039370078741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K93"/>
  <sheetViews>
    <sheetView zoomScaleNormal="100" workbookViewId="0">
      <selection activeCell="I8" sqref="I8"/>
    </sheetView>
  </sheetViews>
  <sheetFormatPr defaultColWidth="9.140625" defaultRowHeight="15" x14ac:dyDescent="0.25"/>
  <cols>
    <col min="1" max="1" width="5.42578125" style="2" customWidth="1"/>
    <col min="2" max="2" width="16.85546875" style="2" customWidth="1"/>
    <col min="3" max="3" width="11.5703125" style="2" customWidth="1"/>
    <col min="4" max="4" width="9.85546875" style="3" customWidth="1"/>
    <col min="5" max="5" width="6.28515625" style="3" customWidth="1"/>
    <col min="6" max="6" width="20.5703125" style="2" customWidth="1"/>
    <col min="7" max="7" width="5.5703125" style="2" customWidth="1"/>
    <col min="8" max="8" width="4.85546875" style="2" customWidth="1"/>
    <col min="9" max="9" width="16.42578125" style="2" customWidth="1"/>
    <col min="10" max="10" width="8.5703125" style="2" customWidth="1"/>
    <col min="11" max="11" width="9.140625" style="2" hidden="1" customWidth="1"/>
    <col min="12" max="16384" width="9.140625" style="2"/>
  </cols>
  <sheetData>
    <row r="1" spans="1:10" ht="15.75" x14ac:dyDescent="0.25">
      <c r="A1" s="1"/>
      <c r="F1" s="4" t="s">
        <v>0</v>
      </c>
    </row>
    <row r="2" spans="1:10" ht="15.75" x14ac:dyDescent="0.25">
      <c r="A2"/>
      <c r="F2" s="4" t="s">
        <v>1</v>
      </c>
    </row>
    <row r="3" spans="1:10" ht="15.75" x14ac:dyDescent="0.25">
      <c r="F3" s="4" t="s">
        <v>2</v>
      </c>
    </row>
    <row r="4" spans="1:10" ht="15.75" x14ac:dyDescent="0.25">
      <c r="F4" s="4" t="s">
        <v>3</v>
      </c>
    </row>
    <row r="5" spans="1:10" ht="15.75" x14ac:dyDescent="0.25">
      <c r="F5" s="4"/>
    </row>
    <row r="6" spans="1:10" ht="18.75" x14ac:dyDescent="0.25">
      <c r="F6" s="16" t="s">
        <v>4</v>
      </c>
    </row>
    <row r="7" spans="1:10" ht="18.75" x14ac:dyDescent="0.25">
      <c r="F7" s="5" t="s">
        <v>5</v>
      </c>
    </row>
    <row r="8" spans="1:10" ht="21" customHeight="1" x14ac:dyDescent="0.3">
      <c r="A8" s="6"/>
      <c r="B8" s="6"/>
      <c r="C8" s="6"/>
      <c r="D8" s="7"/>
      <c r="E8" s="7"/>
      <c r="F8" s="16"/>
      <c r="G8" s="6"/>
      <c r="H8" s="6"/>
      <c r="I8" s="6" t="s">
        <v>45</v>
      </c>
      <c r="J8" s="9"/>
    </row>
    <row r="9" spans="1:10" ht="18.75" x14ac:dyDescent="0.3">
      <c r="A9" s="94">
        <v>20.100000000000001</v>
      </c>
      <c r="B9" s="11" t="s">
        <v>6</v>
      </c>
      <c r="C9" s="6"/>
      <c r="D9" s="7"/>
      <c r="E9" s="7"/>
      <c r="F9" s="12" t="s">
        <v>7</v>
      </c>
      <c r="G9" s="6"/>
      <c r="H9" s="6"/>
      <c r="I9" s="6"/>
      <c r="J9" s="9"/>
    </row>
    <row r="10" spans="1:10" x14ac:dyDescent="0.25">
      <c r="A10" s="94">
        <v>20.36</v>
      </c>
      <c r="B10" s="11" t="s">
        <v>8</v>
      </c>
      <c r="C10" s="13"/>
      <c r="D10" s="8"/>
      <c r="E10" s="8"/>
      <c r="F10" s="14" t="s">
        <v>9</v>
      </c>
      <c r="G10" s="13"/>
      <c r="H10" s="13"/>
      <c r="I10" s="13"/>
      <c r="J10" s="15"/>
    </row>
    <row r="11" spans="1:10" ht="18.75" x14ac:dyDescent="0.25">
      <c r="A11" s="94">
        <v>20.82</v>
      </c>
      <c r="B11" s="11" t="s">
        <v>10</v>
      </c>
      <c r="C11" s="16"/>
      <c r="D11" s="17"/>
      <c r="E11" s="17"/>
      <c r="F11" s="18" t="s">
        <v>44</v>
      </c>
      <c r="G11" s="19"/>
      <c r="H11" s="19"/>
      <c r="I11" s="20"/>
      <c r="J11" s="21"/>
    </row>
    <row r="12" spans="1:10" ht="17.25" customHeight="1" x14ac:dyDescent="0.25">
      <c r="A12" s="6"/>
      <c r="B12" s="16"/>
      <c r="C12" s="16"/>
      <c r="D12" s="17"/>
      <c r="E12" s="17"/>
      <c r="F12" s="16"/>
      <c r="G12" s="19"/>
      <c r="H12" s="19"/>
      <c r="I12" s="20"/>
      <c r="J12" s="21"/>
    </row>
    <row r="13" spans="1:10" ht="20.25" customHeight="1" x14ac:dyDescent="0.25">
      <c r="A13" s="22"/>
      <c r="B13" s="22"/>
      <c r="C13" s="22"/>
      <c r="D13" s="23"/>
      <c r="E13" s="23"/>
      <c r="F13" s="24"/>
      <c r="G13" s="24"/>
      <c r="H13" s="24"/>
      <c r="I13" s="25"/>
      <c r="J13" s="26" t="s">
        <v>43</v>
      </c>
    </row>
    <row r="14" spans="1:10" s="15" customFormat="1" ht="19.5" customHeight="1" x14ac:dyDescent="0.25">
      <c r="A14" s="27"/>
      <c r="B14" s="27"/>
      <c r="C14" s="27"/>
      <c r="D14" s="14"/>
      <c r="E14" s="14"/>
      <c r="F14" s="27"/>
      <c r="G14" s="6"/>
      <c r="H14" s="6"/>
      <c r="I14" s="20" t="s">
        <v>12</v>
      </c>
      <c r="J14" s="28">
        <v>0.72222222222222221</v>
      </c>
    </row>
    <row r="15" spans="1:10" ht="18" customHeight="1" x14ac:dyDescent="0.25">
      <c r="A15" s="29" t="s">
        <v>13</v>
      </c>
      <c r="B15" s="30"/>
      <c r="C15" s="30"/>
      <c r="D15" s="17"/>
      <c r="E15" s="7"/>
      <c r="F15" s="6"/>
      <c r="G15" s="6"/>
      <c r="H15" s="6"/>
      <c r="I15" s="20" t="s">
        <v>14</v>
      </c>
      <c r="J15" s="21"/>
    </row>
    <row r="16" spans="1:10" ht="9.9499999999999993" customHeight="1" thickBot="1" x14ac:dyDescent="0.3"/>
    <row r="17" spans="1:11" ht="15.75" thickBot="1" x14ac:dyDescent="0.3">
      <c r="A17" s="31"/>
      <c r="B17" s="32" t="s">
        <v>15</v>
      </c>
      <c r="C17" s="33" t="s">
        <v>16</v>
      </c>
      <c r="D17" s="31" t="s">
        <v>17</v>
      </c>
      <c r="E17" s="31" t="s">
        <v>18</v>
      </c>
      <c r="F17" s="31" t="s">
        <v>19</v>
      </c>
      <c r="G17" s="31" t="s">
        <v>20</v>
      </c>
      <c r="H17" s="31" t="s">
        <v>21</v>
      </c>
      <c r="I17" s="31" t="s">
        <v>22</v>
      </c>
      <c r="J17" s="31" t="s">
        <v>23</v>
      </c>
    </row>
    <row r="18" spans="1:11" x14ac:dyDescent="0.25">
      <c r="A18" s="34"/>
      <c r="B18" s="35" t="s">
        <v>24</v>
      </c>
      <c r="C18" s="35"/>
      <c r="D18" s="36"/>
      <c r="E18" s="36"/>
      <c r="F18" s="34"/>
      <c r="G18" s="34"/>
      <c r="H18" s="34"/>
      <c r="I18" s="34"/>
      <c r="J18" s="93"/>
    </row>
    <row r="19" spans="1:11" x14ac:dyDescent="0.25">
      <c r="A19" s="37">
        <v>1</v>
      </c>
      <c r="B19" s="38"/>
      <c r="C19" s="38"/>
      <c r="D19" s="38"/>
      <c r="E19" s="38"/>
      <c r="F19" s="38"/>
      <c r="G19" s="38"/>
      <c r="H19" s="42"/>
      <c r="I19" s="43"/>
      <c r="J19" s="92"/>
      <c r="K19" s="2">
        <v>11</v>
      </c>
    </row>
    <row r="20" spans="1:11" x14ac:dyDescent="0.25">
      <c r="A20" s="37">
        <v>2</v>
      </c>
      <c r="B20" s="38" t="str">
        <f>VLOOKUP($K20,'[18]200Ю'!A:Q,4,FALSE)</f>
        <v>БОЕВ</v>
      </c>
      <c r="C20" s="38" t="str">
        <f>VLOOKUP($K20,'[18]200Ю'!A:Q,5,FALSE)</f>
        <v>Денис</v>
      </c>
      <c r="D20" s="38" t="str">
        <f>VLOOKUP($K20,'[18]200Ю'!A:Q,6,FALSE)</f>
        <v>13.10.2001</v>
      </c>
      <c r="E20" s="38" t="str">
        <f>VLOOKUP($K20,'[18]200Ю'!A:Q,7,FALSE)</f>
        <v>1</v>
      </c>
      <c r="F20" s="38" t="str">
        <f>VLOOKUP($K20,'[18]200Ю'!A:Q,8,FALSE)</f>
        <v xml:space="preserve">Курская область </v>
      </c>
      <c r="G20" s="38">
        <f>VLOOKUP($K20,'[18]200Ю'!A:Q,3,FALSE)</f>
        <v>209</v>
      </c>
      <c r="H20" s="42"/>
      <c r="I20" s="43"/>
      <c r="J20" s="91"/>
      <c r="K20" s="2">
        <v>12</v>
      </c>
    </row>
    <row r="21" spans="1:11" x14ac:dyDescent="0.25">
      <c r="A21" s="37">
        <v>3</v>
      </c>
      <c r="B21" s="38" t="str">
        <f>VLOOKUP($K21,'[18]200Ю'!A:Q,4,FALSE)</f>
        <v>БИКТИМИРОВ</v>
      </c>
      <c r="C21" s="38" t="str">
        <f>VLOOKUP($K21,'[18]200Ю'!A:Q,5,FALSE)</f>
        <v>Егор</v>
      </c>
      <c r="D21" s="38" t="str">
        <f>VLOOKUP($K21,'[18]200Ю'!A:Q,6,FALSE)</f>
        <v>24.06.1999</v>
      </c>
      <c r="E21" s="38" t="str">
        <f>VLOOKUP($K21,'[18]200Ю'!A:Q,7,FALSE)</f>
        <v>КМС</v>
      </c>
      <c r="F21" s="38" t="str">
        <f>VLOOKUP($K21,'[18]200Ю'!A:Q,8,FALSE)</f>
        <v xml:space="preserve">Челябинская область </v>
      </c>
      <c r="G21" s="38">
        <f>VLOOKUP($K21,'[18]200Ю'!A:Q,3,FALSE)</f>
        <v>467</v>
      </c>
      <c r="H21" s="42"/>
      <c r="I21" s="43"/>
      <c r="J21" s="91" t="s">
        <v>41</v>
      </c>
      <c r="K21" s="2">
        <v>13</v>
      </c>
    </row>
    <row r="22" spans="1:11" x14ac:dyDescent="0.25">
      <c r="A22" s="45">
        <v>4</v>
      </c>
      <c r="B22" s="38" t="str">
        <f>VLOOKUP($K22,'[18]200Ю'!A:Q,4,FALSE)</f>
        <v>АБАИМОВ</v>
      </c>
      <c r="C22" s="38" t="str">
        <f>VLOOKUP($K22,'[18]200Ю'!A:Q,5,FALSE)</f>
        <v>Александр</v>
      </c>
      <c r="D22" s="38" t="str">
        <f>VLOOKUP($K22,'[18]200Ю'!A:Q,6,FALSE)</f>
        <v>21.05.1998</v>
      </c>
      <c r="E22" s="38" t="str">
        <f>VLOOKUP($K22,'[18]200Ю'!A:Q,7,FALSE)</f>
        <v>КМС</v>
      </c>
      <c r="F22" s="38" t="str">
        <f>VLOOKUP($K22,'[18]200Ю'!A:Q,8,FALSE)</f>
        <v>Самарская область</v>
      </c>
      <c r="G22" s="38">
        <f>VLOOKUP($K22,'[18]200Ю'!A:Q,3,FALSE)</f>
        <v>12</v>
      </c>
      <c r="H22" s="42"/>
      <c r="I22" s="43"/>
      <c r="J22" s="92"/>
      <c r="K22" s="2">
        <v>14</v>
      </c>
    </row>
    <row r="23" spans="1:11" x14ac:dyDescent="0.25">
      <c r="A23" s="45">
        <v>5</v>
      </c>
      <c r="B23" s="38" t="str">
        <f>VLOOKUP($K23,'[18]200Ю'!A:Q,4,FALSE)</f>
        <v>ПРОТАСОВ</v>
      </c>
      <c r="C23" s="38" t="str">
        <f>VLOOKUP($K23,'[18]200Ю'!A:Q,5,FALSE)</f>
        <v>Александр</v>
      </c>
      <c r="D23" s="38" t="str">
        <f>VLOOKUP($K23,'[18]200Ю'!A:Q,6,FALSE)</f>
        <v>30.08.1997</v>
      </c>
      <c r="E23" s="38" t="str">
        <f>VLOOKUP($K23,'[18]200Ю'!A:Q,7,FALSE)</f>
        <v>КМС</v>
      </c>
      <c r="F23" s="38" t="str">
        <f>VLOOKUP($K23,'[18]200Ю'!A:Q,8,FALSE)</f>
        <v xml:space="preserve">Тюменская область </v>
      </c>
      <c r="G23" s="38">
        <f>VLOOKUP($K23,'[18]200Ю'!A:Q,3,FALSE)</f>
        <v>56</v>
      </c>
      <c r="H23" s="42"/>
      <c r="I23" s="43"/>
      <c r="J23" s="92"/>
      <c r="K23" s="2">
        <v>15</v>
      </c>
    </row>
    <row r="24" spans="1:11" x14ac:dyDescent="0.25">
      <c r="A24" s="45">
        <v>6</v>
      </c>
      <c r="B24" s="38" t="str">
        <f>VLOOKUP($K24,'[18]200Ю'!A:Q,4,FALSE)</f>
        <v>ШЕИН</v>
      </c>
      <c r="C24" s="38" t="str">
        <f>VLOOKUP($K24,'[18]200Ю'!A:Q,5,FALSE)</f>
        <v>Вячеслав</v>
      </c>
      <c r="D24" s="38" t="str">
        <f>VLOOKUP($K24,'[18]200Ю'!A:Q,6,FALSE)</f>
        <v>20.03.2002</v>
      </c>
      <c r="E24" s="38" t="str">
        <f>VLOOKUP($K24,'[18]200Ю'!A:Q,7,FALSE)</f>
        <v>1</v>
      </c>
      <c r="F24" s="38" t="str">
        <f>VLOOKUP($K24,'[18]200Ю'!A:Q,8,FALSE)</f>
        <v xml:space="preserve">Волгоградская область </v>
      </c>
      <c r="G24" s="38">
        <f>VLOOKUP($K24,'[18]200Ю'!A:Q,3,FALSE)</f>
        <v>486</v>
      </c>
      <c r="H24" s="42"/>
      <c r="I24" s="43"/>
      <c r="J24" s="92" t="s">
        <v>41</v>
      </c>
      <c r="K24" s="2">
        <v>16</v>
      </c>
    </row>
    <row r="25" spans="1:11" x14ac:dyDescent="0.25">
      <c r="A25" s="45"/>
      <c r="B25" s="38"/>
      <c r="C25" s="38"/>
      <c r="D25" s="39"/>
      <c r="E25" s="40"/>
      <c r="F25" s="41"/>
      <c r="G25" s="40"/>
      <c r="H25" s="42"/>
      <c r="I25" s="43"/>
      <c r="J25" s="92"/>
    </row>
    <row r="26" spans="1:11" x14ac:dyDescent="0.25">
      <c r="A26" s="42"/>
      <c r="B26" s="46" t="s">
        <v>25</v>
      </c>
      <c r="C26" s="46"/>
      <c r="D26" s="47"/>
      <c r="E26" s="45"/>
      <c r="F26" s="41"/>
      <c r="G26" s="48"/>
      <c r="H26" s="42"/>
      <c r="I26" s="43"/>
      <c r="J26" s="92"/>
    </row>
    <row r="27" spans="1:11" x14ac:dyDescent="0.25">
      <c r="A27" s="37">
        <v>1</v>
      </c>
      <c r="B27" s="38" t="str">
        <f>VLOOKUP($K27,'[18]200Ю'!A:Q,4,FALSE)</f>
        <v>УЛАЕВ</v>
      </c>
      <c r="C27" s="38" t="str">
        <f>VLOOKUP($K27,'[18]200Ю'!A:Q,5,FALSE)</f>
        <v>Магомед</v>
      </c>
      <c r="D27" s="39" t="str">
        <f>VLOOKUP($K27,'[18]200Ю'!A:Q,6,FALSE)</f>
        <v>26.02.1999</v>
      </c>
      <c r="E27" s="40" t="str">
        <f>VLOOKUP($K27,'[18]200Ю'!A:Q,7,FALSE)</f>
        <v>КМС</v>
      </c>
      <c r="F27" s="41" t="str">
        <f>VLOOKUP($K27,'[18]200Ю'!A:Q,8,FALSE)</f>
        <v xml:space="preserve">Республика Дагестан </v>
      </c>
      <c r="G27" s="40">
        <f>VLOOKUP($K27,'[18]200Ю'!A:Q,3,FALSE)</f>
        <v>328</v>
      </c>
      <c r="H27" s="42"/>
      <c r="I27" s="43"/>
      <c r="J27" s="92"/>
      <c r="K27" s="2">
        <v>21</v>
      </c>
    </row>
    <row r="28" spans="1:11" x14ac:dyDescent="0.25">
      <c r="A28" s="37">
        <v>2</v>
      </c>
      <c r="B28" s="38" t="str">
        <f>VLOOKUP($K28,'[18]200Ю'!A:Q,4,FALSE)</f>
        <v>БАСТЫЛОВ</v>
      </c>
      <c r="C28" s="38" t="str">
        <f>VLOOKUP($K28,'[18]200Ю'!A:Q,5,FALSE)</f>
        <v>Кирилл</v>
      </c>
      <c r="D28" s="39" t="str">
        <f>VLOOKUP($K28,'[18]200Ю'!A:Q,6,FALSE)</f>
        <v>10.10.1998</v>
      </c>
      <c r="E28" s="40" t="str">
        <f>VLOOKUP($K28,'[18]200Ю'!A:Q,7,FALSE)</f>
        <v>КМС</v>
      </c>
      <c r="F28" s="41" t="str">
        <f>VLOOKUP($K28,'[18]200Ю'!A:Q,8,FALSE)</f>
        <v xml:space="preserve">Пензенская область </v>
      </c>
      <c r="G28" s="40">
        <f>VLOOKUP($K28,'[18]200Ю'!A:Q,3,FALSE)</f>
        <v>290</v>
      </c>
      <c r="H28" s="42"/>
      <c r="I28" s="43"/>
      <c r="J28" s="91"/>
      <c r="K28" s="2">
        <v>22</v>
      </c>
    </row>
    <row r="29" spans="1:11" x14ac:dyDescent="0.25">
      <c r="A29" s="37">
        <v>3</v>
      </c>
      <c r="B29" s="38" t="str">
        <f>VLOOKUP($K29,'[18]200Ю'!A:Q,4,FALSE)</f>
        <v>ЗУБКОВ</v>
      </c>
      <c r="C29" s="38" t="str">
        <f>VLOOKUP($K29,'[18]200Ю'!A:Q,5,FALSE)</f>
        <v>Илья</v>
      </c>
      <c r="D29" s="39" t="str">
        <f>VLOOKUP($K29,'[18]200Ю'!A:Q,6,FALSE)</f>
        <v>26.01.1998</v>
      </c>
      <c r="E29" s="40" t="str">
        <f>VLOOKUP($K29,'[18]200Ю'!A:Q,7,FALSE)</f>
        <v>КМС</v>
      </c>
      <c r="F29" s="41" t="str">
        <f>VLOOKUP($K29,'[18]200Ю'!A:Q,8,FALSE)</f>
        <v xml:space="preserve">Челябинская область </v>
      </c>
      <c r="G29" s="40">
        <f>VLOOKUP($K29,'[18]200Ю'!A:Q,3,FALSE)</f>
        <v>470</v>
      </c>
      <c r="H29" s="42"/>
      <c r="I29" s="43"/>
      <c r="J29" s="91" t="s">
        <v>41</v>
      </c>
      <c r="K29" s="2">
        <v>23</v>
      </c>
    </row>
    <row r="30" spans="1:11" x14ac:dyDescent="0.25">
      <c r="A30" s="45">
        <v>4</v>
      </c>
      <c r="B30" s="38" t="str">
        <f>VLOOKUP($K30,'[18]200Ю'!A:Q,4,FALSE)</f>
        <v>КЛИМОВ</v>
      </c>
      <c r="C30" s="38" t="str">
        <f>VLOOKUP($K30,'[18]200Ю'!A:Q,5,FALSE)</f>
        <v>Иван</v>
      </c>
      <c r="D30" s="39" t="str">
        <f>VLOOKUP($K30,'[18]200Ю'!A:Q,6,FALSE)</f>
        <v>07.07.1997</v>
      </c>
      <c r="E30" s="40" t="str">
        <f>VLOOKUP($K30,'[18]200Ю'!A:Q,7,FALSE)</f>
        <v>КМС</v>
      </c>
      <c r="F30" s="41" t="str">
        <f>VLOOKUP($K30,'[18]200Ю'!A:Q,8,FALSE)</f>
        <v xml:space="preserve">Санкт-Петербург </v>
      </c>
      <c r="G30" s="40">
        <f>VLOOKUP($K30,'[18]200Ю'!A:Q,3,FALSE)</f>
        <v>131</v>
      </c>
      <c r="H30" s="42"/>
      <c r="I30" s="43"/>
      <c r="J30" s="92" t="s">
        <v>41</v>
      </c>
      <c r="K30" s="2">
        <v>24</v>
      </c>
    </row>
    <row r="31" spans="1:11" x14ac:dyDescent="0.25">
      <c r="A31" s="45">
        <v>5</v>
      </c>
      <c r="B31" s="38" t="str">
        <f>VLOOKUP($K31,'[18]200Ю'!A:Q,4,FALSE)</f>
        <v>ЛУКИН</v>
      </c>
      <c r="C31" s="38" t="str">
        <f>VLOOKUP($K31,'[18]200Ю'!A:Q,5,FALSE)</f>
        <v>Андрей</v>
      </c>
      <c r="D31" s="39" t="str">
        <f>VLOOKUP($K31,'[18]200Ю'!A:Q,6,FALSE)</f>
        <v>28.02.1998</v>
      </c>
      <c r="E31" s="40" t="str">
        <f>VLOOKUP($K31,'[18]200Ю'!A:Q,7,FALSE)</f>
        <v>МС</v>
      </c>
      <c r="F31" s="41" t="str">
        <f>VLOOKUP($K31,'[18]200Ю'!A:Q,8,FALSE)</f>
        <v xml:space="preserve">Республика Карелия </v>
      </c>
      <c r="G31" s="40">
        <f>VLOOKUP($K31,'[18]200Ю'!A:Q,3,FALSE)</f>
        <v>332</v>
      </c>
      <c r="H31" s="42"/>
      <c r="I31" s="43"/>
      <c r="J31" s="91"/>
      <c r="K31" s="2">
        <v>25</v>
      </c>
    </row>
    <row r="32" spans="1:11" x14ac:dyDescent="0.25">
      <c r="A32" s="45">
        <v>6</v>
      </c>
      <c r="B32" s="38" t="str">
        <f>VLOOKUP($K32,'[18]200Ю'!A:Q,4,FALSE)</f>
        <v>ИВАНЧЕНКО</v>
      </c>
      <c r="C32" s="38" t="str">
        <f>VLOOKUP($K32,'[18]200Ю'!A:Q,5,FALSE)</f>
        <v>Антон</v>
      </c>
      <c r="D32" s="39" t="str">
        <f>VLOOKUP($K32,'[18]200Ю'!A:Q,6,FALSE)</f>
        <v>17.04.1997</v>
      </c>
      <c r="E32" s="40" t="str">
        <f>VLOOKUP($K32,'[18]200Ю'!A:Q,7,FALSE)</f>
        <v>КМС</v>
      </c>
      <c r="F32" s="41" t="str">
        <f>VLOOKUP($K32,'[18]200Ю'!A:Q,8,FALSE)</f>
        <v xml:space="preserve">Челябинская область </v>
      </c>
      <c r="G32" s="40">
        <f>VLOOKUP($K32,'[18]200Ю'!A:Q,3,FALSE)</f>
        <v>455</v>
      </c>
      <c r="H32" s="42"/>
      <c r="I32" s="43"/>
      <c r="J32" s="92"/>
      <c r="K32" s="2">
        <v>26</v>
      </c>
    </row>
    <row r="33" spans="1:11" x14ac:dyDescent="0.25">
      <c r="A33" s="45"/>
      <c r="B33" s="38"/>
      <c r="C33" s="38"/>
      <c r="D33" s="39"/>
      <c r="E33" s="40"/>
      <c r="F33" s="41"/>
      <c r="G33" s="40"/>
      <c r="H33" s="42"/>
      <c r="I33" s="43"/>
      <c r="J33" s="92"/>
    </row>
    <row r="34" spans="1:11" x14ac:dyDescent="0.25">
      <c r="A34" s="42"/>
      <c r="B34" s="46" t="s">
        <v>26</v>
      </c>
      <c r="C34" s="46"/>
      <c r="D34" s="47"/>
      <c r="E34" s="45"/>
      <c r="F34" s="41"/>
      <c r="G34" s="48"/>
      <c r="H34" s="42"/>
      <c r="I34" s="43"/>
      <c r="J34" s="92"/>
    </row>
    <row r="35" spans="1:11" x14ac:dyDescent="0.25">
      <c r="A35" s="37">
        <v>1</v>
      </c>
      <c r="B35" s="38" t="str">
        <f>VLOOKUP($K35,'[18]200Ю'!A:Q,4,FALSE)</f>
        <v>КУРБАНОВ</v>
      </c>
      <c r="C35" s="38" t="str">
        <f>VLOOKUP($K35,'[18]200Ю'!A:Q,5,FALSE)</f>
        <v>Курбан</v>
      </c>
      <c r="D35" s="39" t="str">
        <f>VLOOKUP($K35,'[18]200Ю'!A:Q,6,FALSE)</f>
        <v>24.06.1998</v>
      </c>
      <c r="E35" s="40" t="str">
        <f>VLOOKUP($K35,'[18]200Ю'!A:Q,7,FALSE)</f>
        <v>КМС</v>
      </c>
      <c r="F35" s="41" t="str">
        <f>VLOOKUP($K35,'[18]200Ю'!A:Q,8,FALSE)</f>
        <v xml:space="preserve">Республика Дагестан </v>
      </c>
      <c r="G35" s="40">
        <f>VLOOKUP($K35,'[18]200Ю'!A:Q,3,FALSE)</f>
        <v>329</v>
      </c>
      <c r="H35" s="42"/>
      <c r="I35" s="43"/>
      <c r="J35" s="92"/>
      <c r="K35" s="49">
        <v>31</v>
      </c>
    </row>
    <row r="36" spans="1:11" x14ac:dyDescent="0.25">
      <c r="A36" s="37">
        <v>2</v>
      </c>
      <c r="B36" s="38" t="str">
        <f>VLOOKUP($K36,'[18]200Ю'!A:Q,4,FALSE)</f>
        <v>МАНАФОВ</v>
      </c>
      <c r="C36" s="38" t="str">
        <f>VLOOKUP($K36,'[18]200Ю'!A:Q,5,FALSE)</f>
        <v>Курбан</v>
      </c>
      <c r="D36" s="39" t="str">
        <f>VLOOKUP($K36,'[18]200Ю'!A:Q,6,FALSE)</f>
        <v>09.06.1997</v>
      </c>
      <c r="E36" s="40" t="str">
        <f>VLOOKUP($K36,'[18]200Ю'!A:Q,7,FALSE)</f>
        <v>1</v>
      </c>
      <c r="F36" s="41" t="str">
        <f>VLOOKUP($K36,'[18]200Ю'!A:Q,8,FALSE)</f>
        <v xml:space="preserve">Санкт-Петербург </v>
      </c>
      <c r="G36" s="40">
        <f>VLOOKUP($K36,'[18]200Ю'!A:Q,3,FALSE)</f>
        <v>149</v>
      </c>
      <c r="H36" s="42"/>
      <c r="I36" s="43"/>
      <c r="J36" s="92" t="s">
        <v>41</v>
      </c>
      <c r="K36" s="49">
        <v>32</v>
      </c>
    </row>
    <row r="37" spans="1:11" x14ac:dyDescent="0.25">
      <c r="A37" s="37">
        <v>3</v>
      </c>
      <c r="B37" s="38" t="str">
        <f>VLOOKUP($K37,'[18]200Ю'!A:Q,4,FALSE)</f>
        <v>ПАРШИН</v>
      </c>
      <c r="C37" s="38" t="str">
        <f>VLOOKUP($K37,'[18]200Ю'!A:Q,5,FALSE)</f>
        <v>Владислав</v>
      </c>
      <c r="D37" s="39" t="str">
        <f>VLOOKUP($K37,'[18]200Ю'!A:Q,6,FALSE)</f>
        <v>26.09.1998</v>
      </c>
      <c r="E37" s="40" t="str">
        <f>VLOOKUP($K37,'[18]200Ю'!A:Q,7,FALSE)</f>
        <v>КМС</v>
      </c>
      <c r="F37" s="41" t="str">
        <f>VLOOKUP($K37,'[18]200Ю'!A:Q,8,FALSE)</f>
        <v xml:space="preserve">Пензенская область </v>
      </c>
      <c r="G37" s="40">
        <f>VLOOKUP($K37,'[18]200Ю'!A:Q,3,FALSE)</f>
        <v>292</v>
      </c>
      <c r="H37" s="42"/>
      <c r="I37" s="43"/>
      <c r="J37" s="91"/>
      <c r="K37" s="49">
        <v>33</v>
      </c>
    </row>
    <row r="38" spans="1:11" x14ac:dyDescent="0.25">
      <c r="A38" s="45">
        <v>4</v>
      </c>
      <c r="B38" s="38" t="str">
        <f>VLOOKUP($K38,'[18]200Ю'!A:Q,4,FALSE)</f>
        <v>МАСЮТЕНКО</v>
      </c>
      <c r="C38" s="38" t="str">
        <f>VLOOKUP($K38,'[18]200Ю'!A:Q,5,FALSE)</f>
        <v>Александр</v>
      </c>
      <c r="D38" s="39" t="str">
        <f>VLOOKUP($K38,'[18]200Ю'!A:Q,6,FALSE)</f>
        <v>27.04.1998</v>
      </c>
      <c r="E38" s="40" t="str">
        <f>VLOOKUP($K38,'[18]200Ю'!A:Q,7,FALSE)</f>
        <v>КМС</v>
      </c>
      <c r="F38" s="41" t="str">
        <f>VLOOKUP($K38,'[18]200Ю'!A:Q,8,FALSE)</f>
        <v xml:space="preserve">Краснодарский край </v>
      </c>
      <c r="G38" s="40">
        <f>VLOOKUP($K38,'[18]200Ю'!A:Q,3,FALSE)</f>
        <v>86</v>
      </c>
      <c r="H38" s="42"/>
      <c r="I38" s="43"/>
      <c r="J38" s="92" t="s">
        <v>41</v>
      </c>
      <c r="K38" s="49">
        <v>34</v>
      </c>
    </row>
    <row r="39" spans="1:11" x14ac:dyDescent="0.25">
      <c r="A39" s="45">
        <v>5</v>
      </c>
      <c r="B39" s="38" t="str">
        <f>VLOOKUP($K39,'[18]200Ю'!A:Q,4,FALSE)</f>
        <v>РОСЛЯКОВ</v>
      </c>
      <c r="C39" s="38" t="str">
        <f>VLOOKUP($K39,'[18]200Ю'!A:Q,5,FALSE)</f>
        <v>Данил</v>
      </c>
      <c r="D39" s="39" t="str">
        <f>VLOOKUP($K39,'[18]200Ю'!A:Q,6,FALSE)</f>
        <v>04.11.1997</v>
      </c>
      <c r="E39" s="40" t="str">
        <f>VLOOKUP($K39,'[18]200Ю'!A:Q,7,FALSE)</f>
        <v>МС</v>
      </c>
      <c r="F39" s="41" t="str">
        <f>VLOOKUP($K39,'[18]200Ю'!A:Q,8,FALSE)</f>
        <v xml:space="preserve">Вологодская область </v>
      </c>
      <c r="G39" s="40">
        <f>VLOOKUP($K39,'[18]200Ю'!A:Q,3,FALSE)</f>
        <v>94</v>
      </c>
      <c r="H39" s="42"/>
      <c r="I39" s="43"/>
      <c r="J39" s="92"/>
      <c r="K39" s="49">
        <v>35</v>
      </c>
    </row>
    <row r="40" spans="1:11" x14ac:dyDescent="0.25">
      <c r="A40" s="45">
        <v>6</v>
      </c>
      <c r="B40" s="38" t="str">
        <f>VLOOKUP($K40,'[18]200Ю'!A:Q,4,FALSE)</f>
        <v>КУХАРЕНКО</v>
      </c>
      <c r="C40" s="38" t="str">
        <f>VLOOKUP($K40,'[18]200Ю'!A:Q,5,FALSE)</f>
        <v>Андрей</v>
      </c>
      <c r="D40" s="39" t="str">
        <f>VLOOKUP($K40,'[18]200Ю'!A:Q,6,FALSE)</f>
        <v>24.02.1997</v>
      </c>
      <c r="E40" s="40" t="str">
        <f>VLOOKUP($K40,'[18]200Ю'!A:Q,7,FALSE)</f>
        <v>МС</v>
      </c>
      <c r="F40" s="41" t="str">
        <f>VLOOKUP($K40,'[18]200Ю'!A:Q,8,FALSE)</f>
        <v xml:space="preserve">Санкт-Петербург-1 </v>
      </c>
      <c r="G40" s="40">
        <f>VLOOKUP($K40,'[18]200Ю'!A:Q,3,FALSE)</f>
        <v>141</v>
      </c>
      <c r="H40" s="42"/>
      <c r="I40" s="43"/>
      <c r="J40" s="92"/>
      <c r="K40" s="49">
        <v>36</v>
      </c>
    </row>
    <row r="41" spans="1:11" x14ac:dyDescent="0.25">
      <c r="A41" s="45"/>
      <c r="B41" s="38"/>
      <c r="C41" s="38"/>
      <c r="D41" s="39"/>
      <c r="E41" s="40"/>
      <c r="F41" s="41"/>
      <c r="G41" s="40"/>
      <c r="H41" s="42"/>
      <c r="I41" s="43"/>
      <c r="J41" s="92"/>
      <c r="K41" s="49"/>
    </row>
    <row r="42" spans="1:11" x14ac:dyDescent="0.25">
      <c r="A42" s="37"/>
      <c r="B42" s="46" t="s">
        <v>28</v>
      </c>
      <c r="C42" s="46"/>
      <c r="D42" s="50"/>
      <c r="E42" s="37"/>
      <c r="F42" s="41"/>
      <c r="G42" s="40"/>
      <c r="H42" s="51"/>
      <c r="I42" s="51"/>
      <c r="J42" s="90"/>
    </row>
    <row r="43" spans="1:11" x14ac:dyDescent="0.25">
      <c r="A43" s="37">
        <v>1</v>
      </c>
      <c r="B43" s="38" t="str">
        <f>VLOOKUP($K43,'[18]200Ю'!A:Q,4,FALSE)</f>
        <v>ПИГАСОВ</v>
      </c>
      <c r="C43" s="38" t="str">
        <f>VLOOKUP($K43,'[18]200Ю'!A:Q,5,FALSE)</f>
        <v>Артём</v>
      </c>
      <c r="D43" s="39" t="str">
        <f>VLOOKUP($K43,'[18]200Ю'!A:Q,6,FALSE)</f>
        <v>18.02.1998</v>
      </c>
      <c r="E43" s="40" t="str">
        <f>VLOOKUP($K43,'[18]200Ю'!A:Q,7,FALSE)</f>
        <v>1</v>
      </c>
      <c r="F43" s="41" t="str">
        <f>VLOOKUP($K43,'[18]200Ю'!A:Q,8,FALSE)</f>
        <v xml:space="preserve">Ульяновская область </v>
      </c>
      <c r="G43" s="40">
        <f>VLOOKUP($K43,'[18]200Ю'!A:Q,3,FALSE)</f>
        <v>444</v>
      </c>
      <c r="H43" s="51"/>
      <c r="I43" s="51"/>
      <c r="J43" s="90"/>
      <c r="K43" s="49">
        <v>41</v>
      </c>
    </row>
    <row r="44" spans="1:11" x14ac:dyDescent="0.25">
      <c r="A44" s="37">
        <v>2</v>
      </c>
      <c r="B44" s="38" t="str">
        <f>VLOOKUP($K44,'[18]200Ю'!A:Q,4,FALSE)</f>
        <v>АНУФРИЕВ</v>
      </c>
      <c r="C44" s="38" t="str">
        <f>VLOOKUP($K44,'[18]200Ю'!A:Q,5,FALSE)</f>
        <v>Степан</v>
      </c>
      <c r="D44" s="39" t="str">
        <f>VLOOKUP($K44,'[18]200Ю'!A:Q,6,FALSE)</f>
        <v>23.08.1998</v>
      </c>
      <c r="E44" s="40" t="str">
        <f>VLOOKUP($K44,'[18]200Ю'!A:Q,7,FALSE)</f>
        <v>КМС</v>
      </c>
      <c r="F44" s="41" t="str">
        <f>VLOOKUP($K44,'[18]200Ю'!A:Q,8,FALSE)</f>
        <v xml:space="preserve">Тюменская область </v>
      </c>
      <c r="G44" s="40">
        <f>VLOOKUP($K44,'[18]200Ю'!A:Q,3,FALSE)</f>
        <v>58</v>
      </c>
      <c r="H44" s="51"/>
      <c r="I44" s="51"/>
      <c r="J44" s="90" t="s">
        <v>41</v>
      </c>
      <c r="K44" s="49">
        <v>42</v>
      </c>
    </row>
    <row r="45" spans="1:11" x14ac:dyDescent="0.25">
      <c r="A45" s="37">
        <v>3</v>
      </c>
      <c r="B45" s="38" t="str">
        <f>VLOOKUP($K45,'[18]200Ю'!A:Q,4,FALSE)</f>
        <v>ГРИГОРЧЕНКО</v>
      </c>
      <c r="C45" s="38" t="str">
        <f>VLOOKUP($K45,'[18]200Ю'!A:Q,5,FALSE)</f>
        <v>Дмитрий</v>
      </c>
      <c r="D45" s="39" t="str">
        <f>VLOOKUP($K45,'[18]200Ю'!A:Q,6,FALSE)</f>
        <v>08.02.1998</v>
      </c>
      <c r="E45" s="40" t="str">
        <f>VLOOKUP($K45,'[18]200Ю'!A:Q,7,FALSE)</f>
        <v>КМС</v>
      </c>
      <c r="F45" s="41" t="str">
        <f>VLOOKUP($K45,'[18]200Ю'!A:Q,8,FALSE)</f>
        <v xml:space="preserve">Ульяновская область </v>
      </c>
      <c r="G45" s="40">
        <f>VLOOKUP($K45,'[18]200Ю'!A:Q,3,FALSE)</f>
        <v>442</v>
      </c>
      <c r="H45" s="51"/>
      <c r="I45" s="51"/>
      <c r="J45" s="90"/>
      <c r="K45" s="49">
        <v>43</v>
      </c>
    </row>
    <row r="46" spans="1:11" x14ac:dyDescent="0.25">
      <c r="A46" s="45">
        <v>4</v>
      </c>
      <c r="B46" s="38" t="str">
        <f>VLOOKUP($K46,'[18]200Ю'!A:Q,4,FALSE)</f>
        <v>КОРЧАГИН</v>
      </c>
      <c r="C46" s="38" t="str">
        <f>VLOOKUP($K46,'[18]200Ю'!A:Q,5,FALSE)</f>
        <v>Дмитрий</v>
      </c>
      <c r="D46" s="39" t="str">
        <f>VLOOKUP($K46,'[18]200Ю'!A:Q,6,FALSE)</f>
        <v>11.05.1997</v>
      </c>
      <c r="E46" s="40" t="str">
        <f>VLOOKUP($K46,'[18]200Ю'!A:Q,7,FALSE)</f>
        <v>КМС</v>
      </c>
      <c r="F46" s="41" t="str">
        <f>VLOOKUP($K46,'[18]200Ю'!A:Q,8,FALSE)</f>
        <v xml:space="preserve">Красноярский край </v>
      </c>
      <c r="G46" s="40">
        <f>VLOOKUP($K46,'[18]200Ю'!A:Q,3,FALSE)</f>
        <v>49</v>
      </c>
      <c r="H46" s="51"/>
      <c r="I46" s="51"/>
      <c r="J46" s="91"/>
      <c r="K46" s="49">
        <v>44</v>
      </c>
    </row>
    <row r="47" spans="1:11" x14ac:dyDescent="0.25">
      <c r="A47" s="45">
        <v>5</v>
      </c>
      <c r="B47" s="38" t="str">
        <f>VLOOKUP($K47,'[18]200Ю'!A:Q,4,FALSE)</f>
        <v>АФАНАСЬЕВ</v>
      </c>
      <c r="C47" s="38" t="str">
        <f>VLOOKUP($K47,'[18]200Ю'!A:Q,5,FALSE)</f>
        <v>Артем</v>
      </c>
      <c r="D47" s="39" t="str">
        <f>VLOOKUP($K47,'[18]200Ю'!A:Q,6,FALSE)</f>
        <v>29.01.1998</v>
      </c>
      <c r="E47" s="40" t="str">
        <f>VLOOKUP($K47,'[18]200Ю'!A:Q,7,FALSE)</f>
        <v>МС</v>
      </c>
      <c r="F47" s="41" t="str">
        <f>VLOOKUP($K47,'[18]200Ю'!A:Q,8,FALSE)</f>
        <v>Нижегородская обл. Чувашская респ.</v>
      </c>
      <c r="G47" s="40">
        <f>VLOOKUP($K47,'[18]200Ю'!A:Q,3,FALSE)</f>
        <v>345</v>
      </c>
      <c r="H47" s="51"/>
      <c r="I47" s="51"/>
      <c r="J47" s="53"/>
      <c r="K47" s="49">
        <v>45</v>
      </c>
    </row>
    <row r="48" spans="1:11" x14ac:dyDescent="0.25">
      <c r="A48" s="45">
        <v>6</v>
      </c>
      <c r="B48" s="38" t="str">
        <f>VLOOKUP($K48,'[18]200Ю'!A:Q,4,FALSE)</f>
        <v>СКОСАРЬ</v>
      </c>
      <c r="C48" s="38" t="str">
        <f>VLOOKUP($K48,'[18]200Ю'!A:Q,5,FALSE)</f>
        <v>Михаил</v>
      </c>
      <c r="D48" s="39" t="str">
        <f>VLOOKUP($K48,'[18]200Ю'!A:Q,6,FALSE)</f>
        <v>31.03.1999</v>
      </c>
      <c r="E48" s="40" t="str">
        <f>VLOOKUP($K48,'[18]200Ю'!A:Q,7,FALSE)</f>
        <v>КМС</v>
      </c>
      <c r="F48" s="41" t="str">
        <f>VLOOKUP($K48,'[18]200Ю'!A:Q,8,FALSE)</f>
        <v xml:space="preserve">Санкт-Петербург </v>
      </c>
      <c r="G48" s="40">
        <f>VLOOKUP($K48,'[18]200Ю'!A:Q,3,FALSE)</f>
        <v>170</v>
      </c>
      <c r="H48" s="51"/>
      <c r="I48" s="51"/>
      <c r="J48" s="53" t="s">
        <v>41</v>
      </c>
      <c r="K48" s="49">
        <v>46</v>
      </c>
    </row>
    <row r="49" spans="1:11" x14ac:dyDescent="0.25">
      <c r="A49" s="45"/>
      <c r="B49" s="38"/>
      <c r="C49" s="38"/>
      <c r="D49" s="39"/>
      <c r="E49" s="40"/>
      <c r="F49" s="41"/>
      <c r="G49" s="40"/>
      <c r="H49" s="51"/>
      <c r="I49" s="51"/>
      <c r="J49" s="53"/>
      <c r="K49" s="49"/>
    </row>
    <row r="50" spans="1:11" ht="15.75" customHeight="1" x14ac:dyDescent="0.25">
      <c r="A50" s="37"/>
      <c r="B50" s="46" t="s">
        <v>29</v>
      </c>
      <c r="C50" s="46"/>
      <c r="D50" s="50"/>
      <c r="E50" s="54"/>
      <c r="F50" s="41"/>
      <c r="G50" s="40"/>
      <c r="H50" s="51"/>
      <c r="I50" s="51"/>
      <c r="J50" s="90"/>
    </row>
    <row r="51" spans="1:11" ht="15.75" customHeight="1" x14ac:dyDescent="0.25">
      <c r="A51" s="37">
        <v>1</v>
      </c>
      <c r="B51" s="38" t="str">
        <f>VLOOKUP($K51,'[18]200Ю'!A:Q,4,FALSE)</f>
        <v>МАКУРОВ</v>
      </c>
      <c r="C51" s="38" t="str">
        <f>VLOOKUP($K51,'[18]200Ю'!A:Q,5,FALSE)</f>
        <v>Глеб</v>
      </c>
      <c r="D51" s="39" t="str">
        <f>VLOOKUP($K51,'[18]200Ю'!A:Q,6,FALSE)</f>
        <v>15.05.1997</v>
      </c>
      <c r="E51" s="40" t="str">
        <f>VLOOKUP($K51,'[18]200Ю'!A:Q,7,FALSE)</f>
        <v>КМС</v>
      </c>
      <c r="F51" s="41" t="str">
        <f>VLOOKUP($K51,'[18]200Ю'!A:Q,8,FALSE)</f>
        <v xml:space="preserve">Санкт-Петербург </v>
      </c>
      <c r="G51" s="40">
        <f>VLOOKUP($K51,'[18]200Ю'!A:Q,3,FALSE)</f>
        <v>148</v>
      </c>
      <c r="H51" s="51"/>
      <c r="I51" s="51"/>
      <c r="J51" s="53" t="s">
        <v>41</v>
      </c>
      <c r="K51" s="2">
        <v>51</v>
      </c>
    </row>
    <row r="52" spans="1:11" ht="15.75" customHeight="1" x14ac:dyDescent="0.25">
      <c r="A52" s="37">
        <v>2</v>
      </c>
      <c r="B52" s="38" t="str">
        <f>VLOOKUP($K52,'[18]200Ю'!A:Q,4,FALSE)</f>
        <v>ЛОБКОВ</v>
      </c>
      <c r="C52" s="38" t="str">
        <f>VLOOKUP($K52,'[18]200Ю'!A:Q,5,FALSE)</f>
        <v>Максим</v>
      </c>
      <c r="D52" s="39" t="str">
        <f>VLOOKUP($K52,'[18]200Ю'!A:Q,6,FALSE)</f>
        <v>20.05.1997</v>
      </c>
      <c r="E52" s="40" t="str">
        <f>VLOOKUP($K52,'[18]200Ю'!A:Q,7,FALSE)</f>
        <v>МС</v>
      </c>
      <c r="F52" s="41" t="str">
        <f>VLOOKUP($K52,'[18]200Ю'!A:Q,8,FALSE)</f>
        <v xml:space="preserve">Волгоградская область </v>
      </c>
      <c r="G52" s="40">
        <f>VLOOKUP($K52,'[18]200Ю'!A:Q,3,FALSE)</f>
        <v>500</v>
      </c>
      <c r="H52" s="51"/>
      <c r="I52" s="51"/>
      <c r="J52" s="91"/>
      <c r="K52" s="2">
        <v>52</v>
      </c>
    </row>
    <row r="53" spans="1:11" ht="15.75" customHeight="1" x14ac:dyDescent="0.25">
      <c r="A53" s="37">
        <v>3</v>
      </c>
      <c r="B53" s="38" t="str">
        <f>VLOOKUP($K53,'[18]200Ю'!A:Q,4,FALSE)</f>
        <v>ЛОМОВ</v>
      </c>
      <c r="C53" s="38" t="str">
        <f>VLOOKUP($K53,'[18]200Ю'!A:Q,5,FALSE)</f>
        <v>Евгений</v>
      </c>
      <c r="D53" s="39" t="str">
        <f>VLOOKUP($K53,'[18]200Ю'!A:Q,6,FALSE)</f>
        <v>12.10.1999</v>
      </c>
      <c r="E53" s="40" t="str">
        <f>VLOOKUP($K53,'[18]200Ю'!A:Q,7,FALSE)</f>
        <v>КМС</v>
      </c>
      <c r="F53" s="41" t="str">
        <f>VLOOKUP($K53,'[18]200Ю'!A:Q,8,FALSE)</f>
        <v xml:space="preserve">Красноярский край </v>
      </c>
      <c r="G53" s="40">
        <f>VLOOKUP($K53,'[18]200Ю'!A:Q,3,FALSE)</f>
        <v>47</v>
      </c>
      <c r="H53" s="51"/>
      <c r="I53" s="51"/>
      <c r="J53" s="90"/>
      <c r="K53" s="2">
        <v>53</v>
      </c>
    </row>
    <row r="54" spans="1:11" ht="15.75" customHeight="1" x14ac:dyDescent="0.25">
      <c r="A54" s="45">
        <v>4</v>
      </c>
      <c r="B54" s="38" t="str">
        <f>VLOOKUP($K54,'[18]200Ю'!A:Q,4,FALSE)</f>
        <v>ВОДИЧЕВ</v>
      </c>
      <c r="C54" s="38" t="str">
        <f>VLOOKUP($K54,'[18]200Ю'!A:Q,5,FALSE)</f>
        <v>Александр</v>
      </c>
      <c r="D54" s="39" t="str">
        <f>VLOOKUP($K54,'[18]200Ю'!A:Q,6,FALSE)</f>
        <v>14.11.1999</v>
      </c>
      <c r="E54" s="40" t="str">
        <f>VLOOKUP($K54,'[18]200Ю'!A:Q,7,FALSE)</f>
        <v>КМС</v>
      </c>
      <c r="F54" s="41" t="str">
        <f>VLOOKUP($K54,'[18]200Ю'!A:Q,8,FALSE)</f>
        <v>Калининградская обл. Санкт-Петербург</v>
      </c>
      <c r="G54" s="40">
        <f>VLOOKUP($K54,'[18]200Ю'!A:Q,3,FALSE)</f>
        <v>190</v>
      </c>
      <c r="H54" s="51"/>
      <c r="I54" s="51"/>
      <c r="J54" s="91"/>
      <c r="K54" s="2">
        <v>54</v>
      </c>
    </row>
    <row r="55" spans="1:11" ht="15.75" customHeight="1" x14ac:dyDescent="0.25">
      <c r="A55" s="45">
        <v>5</v>
      </c>
      <c r="B55" s="38" t="str">
        <f>VLOOKUP($K55,'[18]200Ю'!A:Q,4,FALSE)</f>
        <v>НИКОЛАЕВ</v>
      </c>
      <c r="C55" s="38" t="str">
        <f>VLOOKUP($K55,'[18]200Ю'!A:Q,5,FALSE)</f>
        <v>Александр</v>
      </c>
      <c r="D55" s="39" t="str">
        <f>VLOOKUP($K55,'[18]200Ю'!A:Q,6,FALSE)</f>
        <v>06.05.1999</v>
      </c>
      <c r="E55" s="40" t="str">
        <f>VLOOKUP($K55,'[18]200Ю'!A:Q,7,FALSE)</f>
        <v>1</v>
      </c>
      <c r="F55" s="41" t="str">
        <f>VLOOKUP($K55,'[18]200Ю'!A:Q,8,FALSE)</f>
        <v xml:space="preserve">Хабаровский край </v>
      </c>
      <c r="G55" s="40">
        <f>VLOOKUP($K55,'[18]200Ю'!A:Q,3,FALSE)</f>
        <v>43</v>
      </c>
      <c r="H55" s="51"/>
      <c r="I55" s="51"/>
      <c r="J55" s="90"/>
      <c r="K55" s="2">
        <v>55</v>
      </c>
    </row>
    <row r="56" spans="1:11" ht="15.75" customHeight="1" x14ac:dyDescent="0.25">
      <c r="A56" s="45">
        <v>6</v>
      </c>
      <c r="B56" s="38" t="str">
        <f>VLOOKUP($K56,'[18]200Ю'!A:Q,4,FALSE)</f>
        <v>БОНДАРЕВ</v>
      </c>
      <c r="C56" s="38" t="str">
        <f>VLOOKUP($K56,'[18]200Ю'!A:Q,5,FALSE)</f>
        <v>Николай</v>
      </c>
      <c r="D56" s="39" t="str">
        <f>VLOOKUP($K56,'[18]200Ю'!A:Q,6,FALSE)</f>
        <v>28.03.1998</v>
      </c>
      <c r="E56" s="40" t="str">
        <f>VLOOKUP($K56,'[18]200Ю'!A:Q,7,FALSE)</f>
        <v>КМС</v>
      </c>
      <c r="F56" s="41" t="str">
        <f>VLOOKUP($K56,'[18]200Ю'!A:Q,8,FALSE)</f>
        <v xml:space="preserve">Москва </v>
      </c>
      <c r="G56" s="40">
        <f>VLOOKUP($K56,'[18]200Ю'!A:Q,3,FALSE)</f>
        <v>373</v>
      </c>
      <c r="H56" s="51"/>
      <c r="I56" s="51"/>
      <c r="J56" s="90" t="s">
        <v>41</v>
      </c>
      <c r="K56" s="2">
        <v>56</v>
      </c>
    </row>
    <row r="57" spans="1:11" ht="15.75" customHeight="1" x14ac:dyDescent="0.25">
      <c r="A57" s="45"/>
      <c r="B57" s="38"/>
      <c r="C57" s="38"/>
      <c r="D57" s="39"/>
      <c r="E57" s="40"/>
      <c r="F57" s="41"/>
      <c r="G57" s="40"/>
      <c r="H57" s="51"/>
      <c r="I57" s="51"/>
      <c r="J57" s="90"/>
    </row>
    <row r="58" spans="1:11" ht="15.75" customHeight="1" x14ac:dyDescent="0.25">
      <c r="A58" s="37"/>
      <c r="B58" s="46" t="s">
        <v>30</v>
      </c>
      <c r="C58" s="46"/>
      <c r="D58" s="50"/>
      <c r="E58" s="55"/>
      <c r="F58" s="41"/>
      <c r="G58" s="40"/>
      <c r="H58" s="51"/>
      <c r="I58" s="51"/>
      <c r="J58" s="90"/>
    </row>
    <row r="59" spans="1:11" ht="15.75" customHeight="1" x14ac:dyDescent="0.25">
      <c r="A59" s="37">
        <v>1</v>
      </c>
      <c r="B59" s="38" t="str">
        <f>VLOOKUP($K59,'[18]200Ю'!A:Q,4,FALSE)</f>
        <v>ГРЕКОВ</v>
      </c>
      <c r="C59" s="38" t="str">
        <f>VLOOKUP($K59,'[18]200Ю'!A:Q,5,FALSE)</f>
        <v>Роман</v>
      </c>
      <c r="D59" s="39" t="str">
        <f>VLOOKUP($K59,'[18]200Ю'!A:Q,6,FALSE)</f>
        <v>15.02.1999</v>
      </c>
      <c r="E59" s="40" t="str">
        <f>VLOOKUP($K59,'[18]200Ю'!A:Q,7,FALSE)</f>
        <v>КМС</v>
      </c>
      <c r="F59" s="41" t="str">
        <f>VLOOKUP($K59,'[18]200Ю'!A:Q,8,FALSE)</f>
        <v xml:space="preserve">Челябинская область </v>
      </c>
      <c r="G59" s="40">
        <f>VLOOKUP($K59,'[18]200Ю'!A:Q,3,FALSE)</f>
        <v>469</v>
      </c>
      <c r="H59" s="51"/>
      <c r="I59" s="51"/>
      <c r="J59" s="90" t="s">
        <v>41</v>
      </c>
      <c r="K59" s="2">
        <v>61</v>
      </c>
    </row>
    <row r="60" spans="1:11" ht="15.75" customHeight="1" x14ac:dyDescent="0.25">
      <c r="A60" s="37">
        <v>2</v>
      </c>
      <c r="B60" s="38" t="str">
        <f>VLOOKUP($K60,'[18]200Ю'!A:Q,4,FALSE)</f>
        <v>САПРЫКИН</v>
      </c>
      <c r="C60" s="38" t="str">
        <f>VLOOKUP($K60,'[18]200Ю'!A:Q,5,FALSE)</f>
        <v>Сергей</v>
      </c>
      <c r="D60" s="39" t="str">
        <f>VLOOKUP($K60,'[18]200Ю'!A:Q,6,FALSE)</f>
        <v>11.08.1997</v>
      </c>
      <c r="E60" s="40" t="str">
        <f>VLOOKUP($K60,'[18]200Ю'!A:Q,7,FALSE)</f>
        <v>КМС</v>
      </c>
      <c r="F60" s="41" t="str">
        <f>VLOOKUP($K60,'[18]200Ю'!A:Q,8,FALSE)</f>
        <v xml:space="preserve">Волгоградская область </v>
      </c>
      <c r="G60" s="40">
        <f>VLOOKUP($K60,'[18]200Ю'!A:Q,3,FALSE)</f>
        <v>485</v>
      </c>
      <c r="H60" s="51"/>
      <c r="I60" s="51"/>
      <c r="J60" s="90" t="s">
        <v>41</v>
      </c>
      <c r="K60" s="2">
        <v>62</v>
      </c>
    </row>
    <row r="61" spans="1:11" ht="15.75" customHeight="1" x14ac:dyDescent="0.25">
      <c r="A61" s="37">
        <v>3</v>
      </c>
      <c r="B61" s="38" t="str">
        <f>VLOOKUP($K61,'[18]200Ю'!A:Q,4,FALSE)</f>
        <v>ГУБАЙДУЛЛИН</v>
      </c>
      <c r="C61" s="38" t="str">
        <f>VLOOKUP($K61,'[18]200Ю'!A:Q,5,FALSE)</f>
        <v>Данис</v>
      </c>
      <c r="D61" s="39" t="str">
        <f>VLOOKUP($K61,'[18]200Ю'!A:Q,6,FALSE)</f>
        <v>28.01.2000</v>
      </c>
      <c r="E61" s="40" t="str">
        <f>VLOOKUP($K61,'[18]200Ю'!A:Q,7,FALSE)</f>
        <v>КМС</v>
      </c>
      <c r="F61" s="41" t="str">
        <f>VLOOKUP($K61,'[18]200Ю'!A:Q,8,FALSE)</f>
        <v xml:space="preserve">Свердловская область </v>
      </c>
      <c r="G61" s="40">
        <f>VLOOKUP($K61,'[18]200Ю'!A:Q,3,FALSE)</f>
        <v>317</v>
      </c>
      <c r="H61" s="51"/>
      <c r="I61" s="51"/>
      <c r="J61" s="91"/>
      <c r="K61" s="2">
        <v>63</v>
      </c>
    </row>
    <row r="62" spans="1:11" ht="15.75" customHeight="1" x14ac:dyDescent="0.25">
      <c r="A62" s="45">
        <v>4</v>
      </c>
      <c r="B62" s="38" t="str">
        <f>VLOOKUP($K62,'[18]200Ю'!A:Q,4,FALSE)</f>
        <v>ПИВОВАРОВ</v>
      </c>
      <c r="C62" s="38" t="str">
        <f>VLOOKUP($K62,'[18]200Ю'!A:Q,5,FALSE)</f>
        <v>Даниил</v>
      </c>
      <c r="D62" s="39" t="str">
        <f>VLOOKUP($K62,'[18]200Ю'!A:Q,6,FALSE)</f>
        <v>13.04.1999</v>
      </c>
      <c r="E62" s="40" t="str">
        <f>VLOOKUP($K62,'[18]200Ю'!A:Q,7,FALSE)</f>
        <v>КМС</v>
      </c>
      <c r="F62" s="41" t="str">
        <f>VLOOKUP($K62,'[18]200Ю'!A:Q,8,FALSE)</f>
        <v xml:space="preserve">Республика Татарстан </v>
      </c>
      <c r="G62" s="40">
        <f>VLOOKUP($K62,'[18]200Ю'!A:Q,3,FALSE)</f>
        <v>404</v>
      </c>
      <c r="H62" s="51"/>
      <c r="I62" s="51" t="s">
        <v>27</v>
      </c>
      <c r="J62" s="91"/>
      <c r="K62" s="2">
        <v>64</v>
      </c>
    </row>
    <row r="63" spans="1:11" ht="15.75" customHeight="1" x14ac:dyDescent="0.25">
      <c r="A63" s="45">
        <v>5</v>
      </c>
      <c r="B63" s="38" t="str">
        <f>VLOOKUP($K63,'[18]200Ю'!A:Q,4,FALSE)</f>
        <v>МАТВЕЕВ</v>
      </c>
      <c r="C63" s="38" t="str">
        <f>VLOOKUP($K63,'[18]200Ю'!A:Q,5,FALSE)</f>
        <v>Никита</v>
      </c>
      <c r="D63" s="39" t="str">
        <f>VLOOKUP($K63,'[18]200Ю'!A:Q,6,FALSE)</f>
        <v>28.03.2000</v>
      </c>
      <c r="E63" s="40" t="str">
        <f>VLOOKUP($K63,'[18]200Ю'!A:Q,7,FALSE)</f>
        <v>КМС</v>
      </c>
      <c r="F63" s="41" t="str">
        <f>VLOOKUP($K63,'[18]200Ю'!A:Q,8,FALSE)</f>
        <v>Ямало-Ненецкий АО Владимирская обл.</v>
      </c>
      <c r="G63" s="40">
        <f>VLOOKUP($K63,'[18]200Ю'!A:Q,3,FALSE)</f>
        <v>37</v>
      </c>
      <c r="H63" s="51"/>
      <c r="I63" s="51"/>
      <c r="J63" s="90"/>
      <c r="K63" s="2">
        <v>65</v>
      </c>
    </row>
    <row r="64" spans="1:11" ht="15.75" customHeight="1" x14ac:dyDescent="0.25">
      <c r="A64" s="45">
        <v>6</v>
      </c>
      <c r="B64" s="38" t="str">
        <f>VLOOKUP($K64,'[18]200Ю'!A:Q,4,FALSE)</f>
        <v>НИКИТИН</v>
      </c>
      <c r="C64" s="38" t="str">
        <f>VLOOKUP($K64,'[18]200Ю'!A:Q,5,FALSE)</f>
        <v>Олег</v>
      </c>
      <c r="D64" s="39" t="str">
        <f>VLOOKUP($K64,'[18]200Ю'!A:Q,6,FALSE)</f>
        <v>06.06.1997</v>
      </c>
      <c r="E64" s="40" t="str">
        <f>VLOOKUP($K64,'[18]200Ю'!A:Q,7,FALSE)</f>
        <v>КМС</v>
      </c>
      <c r="F64" s="41" t="str">
        <f>VLOOKUP($K64,'[18]200Ю'!A:Q,8,FALSE)</f>
        <v xml:space="preserve">Ульяновская область </v>
      </c>
      <c r="G64" s="40">
        <f>VLOOKUP($K64,'[18]200Ю'!A:Q,3,FALSE)</f>
        <v>443</v>
      </c>
      <c r="H64" s="51"/>
      <c r="I64" s="51"/>
      <c r="J64" s="90"/>
      <c r="K64" s="2">
        <v>66</v>
      </c>
    </row>
    <row r="65" spans="1:11" ht="15.75" customHeight="1" x14ac:dyDescent="0.25">
      <c r="A65" s="37"/>
      <c r="B65" s="56"/>
      <c r="C65" s="56"/>
      <c r="D65" s="57"/>
      <c r="E65" s="58"/>
      <c r="F65" s="41"/>
      <c r="G65" s="40"/>
      <c r="H65" s="51"/>
      <c r="I65" s="51"/>
      <c r="J65" s="90"/>
    </row>
    <row r="66" spans="1:11" ht="15.75" customHeight="1" x14ac:dyDescent="0.25">
      <c r="A66" s="37"/>
      <c r="B66" s="59" t="s">
        <v>31</v>
      </c>
      <c r="C66" s="59"/>
      <c r="D66" s="60"/>
      <c r="E66" s="58"/>
      <c r="F66" s="41"/>
      <c r="G66" s="40"/>
      <c r="H66" s="51"/>
      <c r="I66" s="51"/>
      <c r="J66" s="90"/>
    </row>
    <row r="67" spans="1:11" ht="15.75" customHeight="1" x14ac:dyDescent="0.25">
      <c r="A67" s="37">
        <v>1</v>
      </c>
      <c r="B67" s="38" t="str">
        <f>VLOOKUP($K67,'[18]200Ю'!A:Q,4,FALSE)</f>
        <v>ЛАПТЕВ</v>
      </c>
      <c r="C67" s="38" t="str">
        <f>VLOOKUP($K67,'[18]200Ю'!A:Q,5,FALSE)</f>
        <v>Алексей</v>
      </c>
      <c r="D67" s="39" t="str">
        <f>VLOOKUP($K67,'[18]200Ю'!A:Q,6,FALSE)</f>
        <v>13.05.1998</v>
      </c>
      <c r="E67" s="40" t="str">
        <f>VLOOKUP($K67,'[18]200Ю'!A:Q,7,FALSE)</f>
        <v>КМС</v>
      </c>
      <c r="F67" s="41" t="str">
        <f>VLOOKUP($K67,'[18]200Ю'!A:Q,8,FALSE)</f>
        <v xml:space="preserve">Свердловская область </v>
      </c>
      <c r="G67" s="40">
        <f>VLOOKUP($K67,'[18]200Ю'!A:Q,3,FALSE)</f>
        <v>316</v>
      </c>
      <c r="H67" s="51"/>
      <c r="I67" s="51"/>
      <c r="J67" s="91"/>
      <c r="K67" s="2">
        <v>71</v>
      </c>
    </row>
    <row r="68" spans="1:11" ht="15.75" customHeight="1" x14ac:dyDescent="0.25">
      <c r="A68" s="37">
        <v>2</v>
      </c>
      <c r="B68" s="38" t="str">
        <f>VLOOKUP($K68,'[18]200Ю'!A:Q,4,FALSE)</f>
        <v>МАРКУНАСОВ</v>
      </c>
      <c r="C68" s="38" t="str">
        <f>VLOOKUP($K68,'[18]200Ю'!A:Q,5,FALSE)</f>
        <v>Антон</v>
      </c>
      <c r="D68" s="39" t="str">
        <f>VLOOKUP($K68,'[18]200Ю'!A:Q,6,FALSE)</f>
        <v>07.11.1998</v>
      </c>
      <c r="E68" s="40" t="str">
        <f>VLOOKUP($K68,'[18]200Ю'!A:Q,7,FALSE)</f>
        <v>КМС</v>
      </c>
      <c r="F68" s="41" t="str">
        <f>VLOOKUP($K68,'[18]200Ю'!A:Q,8,FALSE)</f>
        <v>Свердловская обл. Челябинская обл.</v>
      </c>
      <c r="G68" s="40">
        <f>VLOOKUP($K68,'[18]200Ю'!A:Q,3,FALSE)</f>
        <v>314</v>
      </c>
      <c r="H68" s="51"/>
      <c r="I68" s="51"/>
      <c r="J68" s="89" t="s">
        <v>42</v>
      </c>
      <c r="K68" s="2">
        <v>72</v>
      </c>
    </row>
    <row r="69" spans="1:11" ht="15.75" customHeight="1" x14ac:dyDescent="0.25">
      <c r="A69" s="45">
        <v>3</v>
      </c>
      <c r="B69" s="38" t="str">
        <f>VLOOKUP($K69,'[18]200Ю'!A:Q,4,FALSE)</f>
        <v>ГУРОВ</v>
      </c>
      <c r="C69" s="38" t="str">
        <f>VLOOKUP($K69,'[18]200Ю'!A:Q,5,FALSE)</f>
        <v>Андрей</v>
      </c>
      <c r="D69" s="39" t="str">
        <f>VLOOKUP($K69,'[18]200Ю'!A:Q,6,FALSE)</f>
        <v>20.09.1998</v>
      </c>
      <c r="E69" s="40" t="str">
        <f>VLOOKUP($K69,'[18]200Ю'!A:Q,7,FALSE)</f>
        <v>КМС</v>
      </c>
      <c r="F69" s="41" t="str">
        <f>VLOOKUP($K69,'[18]200Ю'!A:Q,8,FALSE)</f>
        <v>Брянская область</v>
      </c>
      <c r="G69" s="40">
        <f>VLOOKUP($K69,'[18]200Ю'!A:Q,3,FALSE)</f>
        <v>36</v>
      </c>
      <c r="H69" s="51"/>
      <c r="I69" s="51"/>
      <c r="J69" s="91"/>
      <c r="K69" s="2">
        <v>73</v>
      </c>
    </row>
    <row r="70" spans="1:11" ht="15.75" customHeight="1" x14ac:dyDescent="0.25">
      <c r="A70" s="37">
        <v>4</v>
      </c>
      <c r="B70" s="38" t="str">
        <f>VLOOKUP($K70,'[18]200Ю'!A:Q,4,FALSE)</f>
        <v xml:space="preserve">ОРЛОВ </v>
      </c>
      <c r="C70" s="38" t="str">
        <f>VLOOKUP($K70,'[18]200Ю'!A:Q,5,FALSE)</f>
        <v>Константин</v>
      </c>
      <c r="D70" s="39" t="str">
        <f>VLOOKUP($K70,'[18]200Ю'!A:Q,6,FALSE)</f>
        <v>01.02.1998</v>
      </c>
      <c r="E70" s="40" t="str">
        <f>VLOOKUP($K70,'[18]200Ю'!A:Q,7,FALSE)</f>
        <v>1</v>
      </c>
      <c r="F70" s="41" t="str">
        <f>VLOOKUP($K70,'[18]200Ю'!A:Q,8,FALSE)</f>
        <v xml:space="preserve">Чувашская республика </v>
      </c>
      <c r="G70" s="40">
        <f>VLOOKUP($K70,'[18]200Ю'!A:Q,3,FALSE)</f>
        <v>415</v>
      </c>
      <c r="H70" s="51"/>
      <c r="I70" s="51"/>
      <c r="J70" s="90"/>
      <c r="K70" s="2">
        <v>74</v>
      </c>
    </row>
    <row r="71" spans="1:11" ht="15.75" customHeight="1" x14ac:dyDescent="0.25">
      <c r="A71" s="37">
        <v>5</v>
      </c>
      <c r="B71" s="38" t="str">
        <f>VLOOKUP($K71,'[18]200Ю'!A:Q,4,FALSE)</f>
        <v>РОЖНОВ</v>
      </c>
      <c r="C71" s="38" t="str">
        <f>VLOOKUP($K71,'[18]200Ю'!A:Q,5,FALSE)</f>
        <v>Артём</v>
      </c>
      <c r="D71" s="39" t="str">
        <f>VLOOKUP($K71,'[18]200Ю'!A:Q,6,FALSE)</f>
        <v>03.03.1998</v>
      </c>
      <c r="E71" s="40" t="str">
        <f>VLOOKUP($K71,'[18]200Ю'!A:Q,7,FALSE)</f>
        <v>КМС</v>
      </c>
      <c r="F71" s="41" t="str">
        <f>VLOOKUP($K71,'[18]200Ю'!A:Q,8,FALSE)</f>
        <v xml:space="preserve">Тульская область </v>
      </c>
      <c r="G71" s="40">
        <f>VLOOKUP($K71,'[18]200Ю'!A:Q,3,FALSE)</f>
        <v>285</v>
      </c>
      <c r="H71" s="51"/>
      <c r="I71" s="51"/>
      <c r="J71" s="90"/>
      <c r="K71" s="2">
        <v>75</v>
      </c>
    </row>
    <row r="72" spans="1:11" ht="15.75" customHeight="1" x14ac:dyDescent="0.25">
      <c r="A72" s="37">
        <v>6</v>
      </c>
      <c r="B72" s="38" t="str">
        <f>VLOOKUP($K72,'[18]200Ю'!A:Q,4,FALSE)</f>
        <v>ЕЖОВ</v>
      </c>
      <c r="C72" s="38" t="str">
        <f>VLOOKUP($K72,'[18]200Ю'!A:Q,5,FALSE)</f>
        <v>Иван</v>
      </c>
      <c r="D72" s="39" t="str">
        <f>VLOOKUP($K72,'[18]200Ю'!A:Q,6,FALSE)</f>
        <v>01.06.1999</v>
      </c>
      <c r="E72" s="40" t="str">
        <f>VLOOKUP($K72,'[18]200Ю'!A:Q,7,FALSE)</f>
        <v>КМС</v>
      </c>
      <c r="F72" s="41" t="str">
        <f>VLOOKUP($K72,'[18]200Ю'!A:Q,8,FALSE)</f>
        <v xml:space="preserve">Пензенская область </v>
      </c>
      <c r="G72" s="40">
        <f>VLOOKUP($K72,'[18]200Ю'!A:Q,3,FALSE)</f>
        <v>291</v>
      </c>
      <c r="H72" s="51"/>
      <c r="I72" s="51"/>
      <c r="J72" s="91"/>
      <c r="K72" s="2">
        <v>76</v>
      </c>
    </row>
    <row r="73" spans="1:11" ht="15.75" customHeight="1" x14ac:dyDescent="0.25">
      <c r="A73" s="37"/>
      <c r="B73" s="56"/>
      <c r="C73" s="56"/>
      <c r="D73" s="57"/>
      <c r="E73" s="58"/>
      <c r="F73" s="41"/>
      <c r="G73" s="40"/>
      <c r="H73" s="51"/>
      <c r="I73" s="51"/>
      <c r="J73" s="90"/>
    </row>
    <row r="74" spans="1:11" ht="15.75" customHeight="1" x14ac:dyDescent="0.25">
      <c r="A74" s="37"/>
      <c r="B74" s="59" t="s">
        <v>32</v>
      </c>
      <c r="C74" s="59"/>
      <c r="D74" s="60"/>
      <c r="E74" s="58"/>
      <c r="F74" s="41"/>
      <c r="G74" s="40"/>
      <c r="H74" s="51"/>
      <c r="I74" s="51"/>
      <c r="J74" s="90"/>
    </row>
    <row r="75" spans="1:11" ht="15.75" customHeight="1" x14ac:dyDescent="0.25">
      <c r="A75" s="37">
        <v>1</v>
      </c>
      <c r="B75" s="38" t="str">
        <f>VLOOKUP($K75,'[18]200Ю'!A:Q,4,FALSE)</f>
        <v>ТРОФИМОВИЧ</v>
      </c>
      <c r="C75" s="38" t="str">
        <f>VLOOKUP($K75,'[18]200Ю'!A:Q,5,FALSE)</f>
        <v>Иван</v>
      </c>
      <c r="D75" s="39" t="str">
        <f>VLOOKUP($K75,'[18]200Ю'!A:Q,6,FALSE)</f>
        <v>18.08.1999</v>
      </c>
      <c r="E75" s="40" t="str">
        <f>VLOOKUP($K75,'[18]200Ю'!A:Q,7,FALSE)</f>
        <v>КМС</v>
      </c>
      <c r="F75" s="41" t="str">
        <f>VLOOKUP($K75,'[18]200Ю'!A:Q,8,FALSE)</f>
        <v xml:space="preserve">Оренбургская область </v>
      </c>
      <c r="G75" s="40">
        <f>VLOOKUP($K75,'[18]200Ю'!A:Q,3,FALSE)</f>
        <v>249</v>
      </c>
      <c r="H75" s="51"/>
      <c r="I75" s="51"/>
      <c r="J75" s="91"/>
      <c r="K75" s="2">
        <v>81</v>
      </c>
    </row>
    <row r="76" spans="1:11" ht="15.75" customHeight="1" x14ac:dyDescent="0.25">
      <c r="A76" s="45">
        <v>2</v>
      </c>
      <c r="B76" s="38" t="str">
        <f>VLOOKUP($K76,'[18]200Ю'!A:Q,4,FALSE)</f>
        <v>ВЕШНЯКОВ</v>
      </c>
      <c r="C76" s="38" t="str">
        <f>VLOOKUP($K76,'[18]200Ю'!A:Q,5,FALSE)</f>
        <v>Данил</v>
      </c>
      <c r="D76" s="39" t="str">
        <f>VLOOKUP($K76,'[18]200Ю'!A:Q,6,FALSE)</f>
        <v>30.06.2001</v>
      </c>
      <c r="E76" s="40" t="str">
        <f>VLOOKUP($K76,'[18]200Ю'!A:Q,7,FALSE)</f>
        <v>1</v>
      </c>
      <c r="F76" s="41" t="str">
        <f>VLOOKUP($K76,'[18]200Ю'!A:Q,8,FALSE)</f>
        <v xml:space="preserve">Санкт-Петербург </v>
      </c>
      <c r="G76" s="40">
        <f>VLOOKUP($K76,'[18]200Ю'!A:Q,3,FALSE)</f>
        <v>113</v>
      </c>
      <c r="H76" s="51"/>
      <c r="I76" s="51"/>
      <c r="J76" s="90" t="s">
        <v>41</v>
      </c>
      <c r="K76" s="2">
        <v>82</v>
      </c>
    </row>
    <row r="77" spans="1:11" ht="15.75" customHeight="1" x14ac:dyDescent="0.25">
      <c r="A77" s="37">
        <v>3</v>
      </c>
      <c r="B77" s="38" t="str">
        <f>VLOOKUP($K77,'[18]200Ю'!A:Q,4,FALSE)</f>
        <v>БЕЛЯЕВ</v>
      </c>
      <c r="C77" s="38" t="str">
        <f>VLOOKUP($K77,'[18]200Ю'!A:Q,5,FALSE)</f>
        <v>Илья</v>
      </c>
      <c r="D77" s="39" t="str">
        <f>VLOOKUP($K77,'[18]200Ю'!A:Q,6,FALSE)</f>
        <v>18.01.1998</v>
      </c>
      <c r="E77" s="40" t="str">
        <f>VLOOKUP($K77,'[18]200Ю'!A:Q,7,FALSE)</f>
        <v>КМС</v>
      </c>
      <c r="F77" s="41" t="str">
        <f>VLOOKUP($K77,'[18]200Ю'!A:Q,8,FALSE)</f>
        <v xml:space="preserve">Вологодская область </v>
      </c>
      <c r="G77" s="40">
        <f>VLOOKUP($K77,'[18]200Ю'!A:Q,3,FALSE)</f>
        <v>92</v>
      </c>
      <c r="H77" s="51"/>
      <c r="I77" s="51"/>
      <c r="J77" s="90"/>
      <c r="K77" s="2">
        <v>83</v>
      </c>
    </row>
    <row r="78" spans="1:11" ht="15.75" customHeight="1" x14ac:dyDescent="0.25">
      <c r="A78" s="37">
        <v>4</v>
      </c>
      <c r="B78" s="38" t="str">
        <f>VLOOKUP($K78,'[18]200Ю'!A:Q,4,FALSE)</f>
        <v>КОНОНЕНКО</v>
      </c>
      <c r="C78" s="38" t="str">
        <f>VLOOKUP($K78,'[18]200Ю'!A:Q,5,FALSE)</f>
        <v>Павел</v>
      </c>
      <c r="D78" s="39" t="str">
        <f>VLOOKUP($K78,'[18]200Ю'!A:Q,6,FALSE)</f>
        <v>02.02.1997</v>
      </c>
      <c r="E78" s="40" t="str">
        <f>VLOOKUP($K78,'[18]200Ю'!A:Q,7,FALSE)</f>
        <v>КМС</v>
      </c>
      <c r="F78" s="41" t="str">
        <f>VLOOKUP($K78,'[18]200Ю'!A:Q,8,FALSE)</f>
        <v xml:space="preserve">Вологодская область </v>
      </c>
      <c r="G78" s="40">
        <f>VLOOKUP($K78,'[18]200Ю'!A:Q,3,FALSE)</f>
        <v>93</v>
      </c>
      <c r="H78" s="51"/>
      <c r="I78" s="51"/>
      <c r="J78" s="90"/>
      <c r="K78" s="2">
        <v>84</v>
      </c>
    </row>
    <row r="79" spans="1:11" ht="15.75" customHeight="1" x14ac:dyDescent="0.25">
      <c r="A79" s="37">
        <v>5</v>
      </c>
      <c r="B79" s="38" t="str">
        <f>VLOOKUP($K79,'[18]200Ю'!A:Q,4,FALSE)</f>
        <v>СЛАКВА</v>
      </c>
      <c r="C79" s="38" t="str">
        <f>VLOOKUP($K79,'[18]200Ю'!A:Q,5,FALSE)</f>
        <v>Максим</v>
      </c>
      <c r="D79" s="39" t="str">
        <f>VLOOKUP($K79,'[18]200Ю'!A:Q,6,FALSE)</f>
        <v>10.05.1998</v>
      </c>
      <c r="E79" s="40" t="str">
        <f>VLOOKUP($K79,'[18]200Ю'!A:Q,7,FALSE)</f>
        <v>КМС</v>
      </c>
      <c r="F79" s="41" t="str">
        <f>VLOOKUP($K79,'[18]200Ю'!A:Q,8,FALSE)</f>
        <v xml:space="preserve">Ставропольский край </v>
      </c>
      <c r="G79" s="40">
        <f>VLOOKUP($K79,'[18]200Ю'!A:Q,3,FALSE)</f>
        <v>425</v>
      </c>
      <c r="H79" s="51"/>
      <c r="I79" s="51"/>
      <c r="J79" s="90"/>
      <c r="K79" s="2">
        <v>85</v>
      </c>
    </row>
    <row r="80" spans="1:11" ht="15.75" customHeight="1" x14ac:dyDescent="0.25">
      <c r="A80" s="37">
        <v>6</v>
      </c>
      <c r="B80" s="38" t="str">
        <f>VLOOKUP($K80,'[18]200Ю'!A:Q,4,FALSE)</f>
        <v>ЛУЖИНСКИЙ</v>
      </c>
      <c r="C80" s="38" t="str">
        <f>VLOOKUP($K80,'[18]200Ю'!A:Q,5,FALSE)</f>
        <v>Кирилл</v>
      </c>
      <c r="D80" s="39" t="str">
        <f>VLOOKUP($K80,'[18]200Ю'!A:Q,6,FALSE)</f>
        <v>20.03.1999</v>
      </c>
      <c r="E80" s="40" t="str">
        <f>VLOOKUP($K80,'[18]200Ю'!A:Q,7,FALSE)</f>
        <v>МС</v>
      </c>
      <c r="F80" s="41" t="str">
        <f>VLOOKUP($K80,'[18]200Ю'!A:Q,8,FALSE)</f>
        <v>Санкт-Петербург Вологодская обл.</v>
      </c>
      <c r="G80" s="40">
        <f>VLOOKUP($K80,'[18]200Ю'!A:Q,3,FALSE)</f>
        <v>144</v>
      </c>
      <c r="H80" s="51"/>
      <c r="I80" s="51"/>
      <c r="J80" s="89" t="s">
        <v>40</v>
      </c>
      <c r="K80" s="2">
        <v>86</v>
      </c>
    </row>
    <row r="81" spans="1:10" x14ac:dyDescent="0.25">
      <c r="A81" s="45"/>
      <c r="B81" s="38"/>
      <c r="C81" s="38"/>
      <c r="D81" s="40"/>
      <c r="E81" s="40"/>
      <c r="F81" s="41"/>
      <c r="G81" s="40"/>
      <c r="H81" s="42"/>
      <c r="I81" s="42"/>
      <c r="J81" s="53"/>
    </row>
    <row r="82" spans="1:10" x14ac:dyDescent="0.25">
      <c r="A82" s="45"/>
      <c r="B82" s="38"/>
      <c r="C82" s="38"/>
      <c r="D82" s="40"/>
      <c r="E82" s="40"/>
      <c r="F82" s="41"/>
      <c r="G82" s="40"/>
      <c r="H82" s="42"/>
      <c r="I82" s="42"/>
      <c r="J82" s="53"/>
    </row>
    <row r="83" spans="1:10" x14ac:dyDescent="0.25">
      <c r="A83" s="45"/>
      <c r="B83" s="38"/>
      <c r="C83" s="38"/>
      <c r="D83" s="40"/>
      <c r="E83" s="40"/>
      <c r="F83" s="41"/>
      <c r="G83" s="40"/>
      <c r="H83" s="42"/>
      <c r="I83" s="42"/>
      <c r="J83" s="53"/>
    </row>
    <row r="84" spans="1:10" x14ac:dyDescent="0.25">
      <c r="A84" s="45"/>
      <c r="B84" s="38"/>
      <c r="C84" s="38"/>
      <c r="D84" s="40"/>
      <c r="E84" s="40"/>
      <c r="F84" s="41"/>
      <c r="G84" s="40"/>
      <c r="H84" s="42"/>
      <c r="I84" s="42"/>
      <c r="J84" s="53"/>
    </row>
    <row r="85" spans="1:10" x14ac:dyDescent="0.25">
      <c r="A85" s="45"/>
      <c r="B85" s="38"/>
      <c r="C85" s="38"/>
      <c r="D85" s="40"/>
      <c r="E85" s="40"/>
      <c r="F85" s="41"/>
      <c r="G85" s="40"/>
      <c r="H85" s="42"/>
      <c r="I85" s="42"/>
      <c r="J85" s="53"/>
    </row>
    <row r="86" spans="1:10" x14ac:dyDescent="0.25">
      <c r="A86" s="45"/>
      <c r="B86" s="38"/>
      <c r="C86" s="38"/>
      <c r="D86" s="40"/>
      <c r="E86" s="40"/>
      <c r="F86" s="41"/>
      <c r="G86" s="40"/>
      <c r="H86" s="42"/>
      <c r="I86" s="42"/>
      <c r="J86" s="53"/>
    </row>
    <row r="87" spans="1:10" x14ac:dyDescent="0.25">
      <c r="A87" s="45"/>
      <c r="B87" s="38"/>
      <c r="C87" s="38"/>
      <c r="D87" s="40"/>
      <c r="E87" s="40"/>
      <c r="F87" s="41"/>
      <c r="G87" s="40"/>
      <c r="H87" s="42"/>
      <c r="I87" s="42"/>
      <c r="J87" s="53"/>
    </row>
    <row r="88" spans="1:10" x14ac:dyDescent="0.25">
      <c r="A88" s="45"/>
      <c r="B88" s="38"/>
      <c r="C88" s="38"/>
      <c r="D88" s="40"/>
      <c r="E88" s="40"/>
      <c r="F88" s="41"/>
      <c r="G88" s="40"/>
      <c r="H88" s="42"/>
      <c r="I88" s="42"/>
      <c r="J88" s="53"/>
    </row>
    <row r="89" spans="1:10" x14ac:dyDescent="0.25">
      <c r="A89" s="37"/>
      <c r="B89" s="38" t="s">
        <v>35</v>
      </c>
      <c r="C89" s="69"/>
      <c r="D89" s="70"/>
      <c r="E89" s="71"/>
      <c r="F89" s="72"/>
      <c r="G89" s="73" t="str">
        <f>[12]З!F15</f>
        <v>Алексеев В.Г.  /СПб, ССВк/</v>
      </c>
      <c r="H89" s="74"/>
      <c r="I89" s="42"/>
      <c r="J89" s="53"/>
    </row>
    <row r="90" spans="1:10" x14ac:dyDescent="0.25">
      <c r="A90" s="37"/>
      <c r="B90" s="75" t="s">
        <v>36</v>
      </c>
      <c r="C90" s="75"/>
      <c r="D90" s="76"/>
      <c r="E90" s="77"/>
      <c r="F90" s="78"/>
      <c r="G90" s="73" t="s">
        <v>37</v>
      </c>
      <c r="H90" s="74"/>
      <c r="I90" s="42"/>
      <c r="J90" s="53"/>
    </row>
    <row r="91" spans="1:10" x14ac:dyDescent="0.25">
      <c r="A91" s="37"/>
      <c r="B91" s="75" t="s">
        <v>38</v>
      </c>
      <c r="C91" s="75"/>
      <c r="D91" s="79"/>
      <c r="E91" s="79"/>
      <c r="F91" s="80"/>
      <c r="G91" s="73" t="str">
        <f>[12]З!F17</f>
        <v>Мичурина О.А. /СПб, ССВк/</v>
      </c>
      <c r="H91" s="81"/>
      <c r="I91" s="42"/>
      <c r="J91" s="53"/>
    </row>
    <row r="92" spans="1:10" x14ac:dyDescent="0.25">
      <c r="A92" s="37"/>
      <c r="B92" s="75" t="s">
        <v>39</v>
      </c>
      <c r="C92" s="75"/>
      <c r="D92" s="79"/>
      <c r="E92" s="79"/>
      <c r="F92" s="80"/>
      <c r="G92" s="73" t="str">
        <f>[12]З!F18</f>
        <v>Пономарева С.Е.  /СПб, ССВк/</v>
      </c>
      <c r="H92" s="81"/>
      <c r="I92" s="42"/>
      <c r="J92" s="53"/>
    </row>
    <row r="93" spans="1:10" x14ac:dyDescent="0.25">
      <c r="A93" s="82"/>
      <c r="B93" s="83"/>
      <c r="C93" s="83"/>
      <c r="D93" s="84"/>
      <c r="E93" s="85"/>
      <c r="F93" s="86"/>
      <c r="G93" s="82"/>
      <c r="H93" s="87"/>
      <c r="I93" s="87"/>
      <c r="J93" s="88"/>
    </row>
  </sheetData>
  <pageMargins left="0.59055118110236227" right="0" top="0.39370078740157483" bottom="0.39370078740157483" header="0" footer="0"/>
  <pageSetup paperSize="9" scale="90" orientation="portrait" r:id="rId1"/>
  <headerFooter>
    <oddHeader>&amp;R&amp;A</oddHeader>
    <oddFooter>&amp;C&amp;P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A1:N49"/>
  <sheetViews>
    <sheetView workbookViewId="0">
      <selection activeCell="N12" sqref="N12"/>
    </sheetView>
  </sheetViews>
  <sheetFormatPr defaultColWidth="9.140625" defaultRowHeight="15" x14ac:dyDescent="0.25"/>
  <cols>
    <col min="1" max="1" width="5.7109375" style="2" customWidth="1"/>
    <col min="2" max="2" width="6.7109375" style="2" customWidth="1"/>
    <col min="3" max="3" width="13.7109375" style="2" customWidth="1"/>
    <col min="4" max="4" width="10.28515625" style="2" customWidth="1"/>
    <col min="5" max="5" width="10" style="2" customWidth="1"/>
    <col min="6" max="6" width="5.85546875" style="2" customWidth="1"/>
    <col min="7" max="7" width="21.7109375" style="2" customWidth="1"/>
    <col min="8" max="8" width="7.7109375" style="2" customWidth="1"/>
    <col min="9" max="9" width="6.7109375" style="2" customWidth="1"/>
    <col min="10" max="10" width="17.42578125" style="2" customWidth="1"/>
    <col min="11" max="11" width="3.85546875" style="2" customWidth="1"/>
    <col min="12" max="16384" width="9.140625" style="2"/>
  </cols>
  <sheetData>
    <row r="1" spans="1:11" ht="15.75" x14ac:dyDescent="0.25">
      <c r="F1" s="4"/>
      <c r="G1" s="4" t="s">
        <v>0</v>
      </c>
    </row>
    <row r="2" spans="1:11" ht="15.75" x14ac:dyDescent="0.25">
      <c r="F2" s="4"/>
      <c r="G2" s="4" t="s">
        <v>1</v>
      </c>
    </row>
    <row r="3" spans="1:11" ht="15.75" x14ac:dyDescent="0.25">
      <c r="F3" s="4"/>
      <c r="G3" s="4" t="s">
        <v>2</v>
      </c>
    </row>
    <row r="4" spans="1:11" ht="15.75" x14ac:dyDescent="0.25">
      <c r="F4" s="4"/>
      <c r="G4" s="4" t="s">
        <v>3</v>
      </c>
    </row>
    <row r="5" spans="1:11" ht="15.95" customHeight="1" x14ac:dyDescent="0.25">
      <c r="F5" s="4"/>
      <c r="G5" s="4"/>
    </row>
    <row r="6" spans="1:11" ht="15.95" customHeight="1" x14ac:dyDescent="0.25">
      <c r="F6" s="5"/>
      <c r="G6" s="5" t="s">
        <v>64</v>
      </c>
    </row>
    <row r="7" spans="1:11" ht="15.95" customHeight="1" x14ac:dyDescent="0.25">
      <c r="F7" s="5"/>
      <c r="G7" s="5" t="s">
        <v>5</v>
      </c>
    </row>
    <row r="8" spans="1:11" ht="15.95" customHeight="1" x14ac:dyDescent="0.25">
      <c r="G8" s="203"/>
    </row>
    <row r="9" spans="1:11" ht="15.95" customHeight="1" x14ac:dyDescent="0.3">
      <c r="A9" s="204">
        <v>44.57</v>
      </c>
      <c r="B9" s="175" t="s">
        <v>69</v>
      </c>
      <c r="G9" s="12" t="s">
        <v>71</v>
      </c>
      <c r="J9" s="9"/>
    </row>
    <row r="10" spans="1:11" s="205" customFormat="1" ht="15.95" customHeight="1" x14ac:dyDescent="0.25">
      <c r="A10" s="204">
        <v>45.39</v>
      </c>
      <c r="B10" s="175" t="s">
        <v>67</v>
      </c>
      <c r="G10" s="206" t="s">
        <v>72</v>
      </c>
    </row>
    <row r="11" spans="1:11" ht="15.95" customHeight="1" x14ac:dyDescent="0.25">
      <c r="A11" s="204">
        <v>46.18</v>
      </c>
      <c r="B11" s="175" t="s">
        <v>10</v>
      </c>
      <c r="C11" s="158"/>
      <c r="D11" s="158"/>
      <c r="E11" s="208"/>
      <c r="F11" s="208"/>
      <c r="G11" s="158" t="s">
        <v>44</v>
      </c>
      <c r="H11" s="208"/>
      <c r="I11" s="161" t="s">
        <v>12</v>
      </c>
      <c r="J11" s="21">
        <v>0.77430555555555547</v>
      </c>
    </row>
    <row r="12" spans="1:11" ht="15.95" customHeight="1" x14ac:dyDescent="0.25">
      <c r="C12" s="208"/>
      <c r="D12" s="208"/>
      <c r="E12" s="208"/>
      <c r="F12" s="208"/>
      <c r="G12" s="208"/>
      <c r="H12" s="208"/>
      <c r="I12" s="161" t="s">
        <v>14</v>
      </c>
      <c r="J12" s="150"/>
    </row>
    <row r="13" spans="1:11" ht="15.75" x14ac:dyDescent="0.25">
      <c r="A13" s="209" t="s">
        <v>13</v>
      </c>
      <c r="B13" s="210"/>
      <c r="C13" s="210"/>
      <c r="D13" s="210"/>
      <c r="E13" s="210"/>
      <c r="F13" s="210"/>
      <c r="G13" s="210"/>
      <c r="J13" s="26" t="str">
        <f>'[19]400Ю'!H18</f>
        <v xml:space="preserve">20 февраля 2019 г.      </v>
      </c>
    </row>
    <row r="14" spans="1:11" ht="6" customHeight="1" thickBot="1" x14ac:dyDescent="0.3">
      <c r="J14" s="177"/>
      <c r="K14" s="103"/>
    </row>
    <row r="15" spans="1:11" ht="26.1" customHeight="1" thickBot="1" x14ac:dyDescent="0.3">
      <c r="A15" s="31" t="s">
        <v>73</v>
      </c>
      <c r="B15" s="31" t="s">
        <v>20</v>
      </c>
      <c r="C15" s="32" t="s">
        <v>15</v>
      </c>
      <c r="D15" s="211" t="s">
        <v>16</v>
      </c>
      <c r="E15" s="31" t="s">
        <v>17</v>
      </c>
      <c r="F15" s="31" t="s">
        <v>18</v>
      </c>
      <c r="G15" s="31" t="s">
        <v>56</v>
      </c>
      <c r="H15" s="212" t="s">
        <v>74</v>
      </c>
      <c r="I15" s="31" t="s">
        <v>21</v>
      </c>
      <c r="J15" s="31" t="s">
        <v>75</v>
      </c>
      <c r="K15" s="103"/>
    </row>
    <row r="16" spans="1:11" ht="18" customHeight="1" x14ac:dyDescent="0.25">
      <c r="A16" s="35"/>
      <c r="B16" s="35"/>
      <c r="C16" s="213" t="s">
        <v>76</v>
      </c>
      <c r="D16" s="213"/>
      <c r="E16" s="34"/>
      <c r="F16" s="34"/>
      <c r="G16" s="34"/>
      <c r="H16" s="34"/>
      <c r="I16" s="34"/>
      <c r="J16" s="34"/>
      <c r="K16" s="103"/>
    </row>
    <row r="17" spans="1:14" ht="18" customHeight="1" x14ac:dyDescent="0.25">
      <c r="A17" s="64">
        <v>1</v>
      </c>
      <c r="B17" s="37">
        <v>54</v>
      </c>
      <c r="C17" s="214" t="s">
        <v>87</v>
      </c>
      <c r="D17" s="214" t="s">
        <v>88</v>
      </c>
      <c r="E17" s="37" t="s">
        <v>89</v>
      </c>
      <c r="F17" s="37" t="s">
        <v>90</v>
      </c>
      <c r="G17" s="214" t="s">
        <v>91</v>
      </c>
      <c r="H17" s="37">
        <v>48.35</v>
      </c>
      <c r="I17" s="37"/>
      <c r="J17" s="216"/>
      <c r="K17" s="217"/>
      <c r="L17" s="103"/>
      <c r="M17" s="218"/>
    </row>
    <row r="18" spans="1:14" ht="18" customHeight="1" x14ac:dyDescent="0.25">
      <c r="A18" s="64">
        <v>2</v>
      </c>
      <c r="B18" s="37">
        <v>261</v>
      </c>
      <c r="C18" s="214" t="s">
        <v>92</v>
      </c>
      <c r="D18" s="214" t="s">
        <v>93</v>
      </c>
      <c r="E18" s="37" t="s">
        <v>94</v>
      </c>
      <c r="F18" s="37" t="s">
        <v>95</v>
      </c>
      <c r="G18" s="214" t="s">
        <v>96</v>
      </c>
      <c r="H18" s="37">
        <v>48.23</v>
      </c>
      <c r="I18" s="42"/>
      <c r="J18" s="216"/>
      <c r="K18" s="217"/>
      <c r="L18" s="103"/>
      <c r="M18" s="218"/>
    </row>
    <row r="19" spans="1:14" ht="18" customHeight="1" x14ac:dyDescent="0.25">
      <c r="A19" s="64">
        <v>3</v>
      </c>
      <c r="B19" s="37">
        <v>265</v>
      </c>
      <c r="C19" s="214" t="s">
        <v>97</v>
      </c>
      <c r="D19" s="214" t="s">
        <v>98</v>
      </c>
      <c r="E19" s="37" t="s">
        <v>99</v>
      </c>
      <c r="F19" s="37" t="s">
        <v>95</v>
      </c>
      <c r="G19" s="214" t="s">
        <v>100</v>
      </c>
      <c r="H19" s="37">
        <v>48.22</v>
      </c>
      <c r="I19" s="42"/>
      <c r="J19" s="37"/>
      <c r="K19" s="217"/>
      <c r="L19" s="103"/>
      <c r="M19" s="218"/>
      <c r="N19" s="2" t="s">
        <v>45</v>
      </c>
    </row>
    <row r="20" spans="1:14" ht="18" customHeight="1" x14ac:dyDescent="0.25">
      <c r="A20" s="64">
        <v>4</v>
      </c>
      <c r="B20" s="37">
        <v>238</v>
      </c>
      <c r="C20" s="214" t="s">
        <v>101</v>
      </c>
      <c r="D20" s="214" t="s">
        <v>102</v>
      </c>
      <c r="E20" s="37" t="s">
        <v>103</v>
      </c>
      <c r="F20" s="37" t="s">
        <v>95</v>
      </c>
      <c r="G20" s="214" t="s">
        <v>104</v>
      </c>
      <c r="H20" s="37">
        <v>48.05</v>
      </c>
      <c r="I20" s="42"/>
      <c r="J20" s="37"/>
      <c r="K20" s="217"/>
      <c r="L20" s="103"/>
      <c r="M20" s="218"/>
    </row>
    <row r="21" spans="1:14" ht="18" customHeight="1" x14ac:dyDescent="0.25">
      <c r="A21" s="64">
        <v>5</v>
      </c>
      <c r="B21" s="37">
        <v>264</v>
      </c>
      <c r="C21" s="214" t="s">
        <v>105</v>
      </c>
      <c r="D21" s="214" t="s">
        <v>106</v>
      </c>
      <c r="E21" s="37" t="s">
        <v>107</v>
      </c>
      <c r="F21" s="225" t="s">
        <v>108</v>
      </c>
      <c r="G21" s="214" t="s">
        <v>109</v>
      </c>
      <c r="H21" s="37">
        <v>47.67</v>
      </c>
      <c r="I21" s="42"/>
      <c r="J21" s="37"/>
      <c r="K21" s="217"/>
      <c r="L21" s="103"/>
      <c r="M21" s="218"/>
    </row>
    <row r="22" spans="1:14" ht="18" customHeight="1" x14ac:dyDescent="0.25">
      <c r="A22" s="64">
        <v>6</v>
      </c>
      <c r="B22" s="37">
        <v>308</v>
      </c>
      <c r="C22" s="214" t="s">
        <v>110</v>
      </c>
      <c r="D22" s="214" t="s">
        <v>111</v>
      </c>
      <c r="E22" s="37" t="s">
        <v>112</v>
      </c>
      <c r="F22" s="37" t="s">
        <v>95</v>
      </c>
      <c r="G22" s="214" t="s">
        <v>113</v>
      </c>
      <c r="H22" s="37">
        <v>47.37</v>
      </c>
      <c r="I22" s="42"/>
      <c r="J22" s="37"/>
      <c r="K22" s="217"/>
      <c r="L22" s="103"/>
      <c r="M22" s="218"/>
    </row>
    <row r="23" spans="1:14" ht="18" customHeight="1" x14ac:dyDescent="0.25">
      <c r="A23" s="216"/>
      <c r="B23" s="37"/>
      <c r="C23" s="56"/>
      <c r="D23" s="56"/>
      <c r="E23" s="37"/>
      <c r="F23" s="37"/>
      <c r="G23" s="214"/>
      <c r="H23" s="37"/>
      <c r="I23" s="42"/>
      <c r="J23" s="42"/>
      <c r="K23" s="219"/>
      <c r="L23" s="218"/>
      <c r="M23" s="218"/>
    </row>
    <row r="24" spans="1:14" ht="18" customHeight="1" x14ac:dyDescent="0.25">
      <c r="A24" s="216"/>
      <c r="B24" s="37"/>
      <c r="C24" s="56"/>
      <c r="D24" s="56"/>
      <c r="E24" s="37"/>
      <c r="F24" s="37"/>
      <c r="G24" s="214"/>
      <c r="H24" s="37"/>
      <c r="I24" s="42"/>
      <c r="J24" s="42"/>
      <c r="K24" s="219"/>
      <c r="L24" s="218"/>
      <c r="M24" s="218"/>
    </row>
    <row r="25" spans="1:14" ht="18" customHeight="1" x14ac:dyDescent="0.25">
      <c r="A25" s="216"/>
      <c r="B25" s="37"/>
      <c r="C25" s="56"/>
      <c r="D25" s="56"/>
      <c r="E25" s="37"/>
      <c r="F25" s="37"/>
      <c r="G25" s="214"/>
      <c r="H25" s="37"/>
      <c r="I25" s="42"/>
      <c r="J25" s="42"/>
      <c r="K25" s="219"/>
      <c r="L25" s="218"/>
      <c r="M25" s="218"/>
    </row>
    <row r="26" spans="1:14" ht="18" customHeight="1" x14ac:dyDescent="0.25">
      <c r="A26" s="216"/>
      <c r="B26" s="37"/>
      <c r="C26" s="56"/>
      <c r="D26" s="56"/>
      <c r="E26" s="37"/>
      <c r="F26" s="37"/>
      <c r="G26" s="214"/>
      <c r="H26" s="37"/>
      <c r="I26" s="42"/>
      <c r="J26" s="42"/>
      <c r="K26" s="219"/>
      <c r="L26" s="218"/>
      <c r="M26" s="218"/>
    </row>
    <row r="27" spans="1:14" ht="18" customHeight="1" x14ac:dyDescent="0.25">
      <c r="A27" s="216"/>
      <c r="B27" s="37"/>
      <c r="C27" s="56"/>
      <c r="D27" s="56"/>
      <c r="E27" s="37"/>
      <c r="F27" s="37"/>
      <c r="G27" s="214"/>
      <c r="H27" s="37"/>
      <c r="I27" s="42"/>
      <c r="J27" s="42"/>
      <c r="K27" s="219"/>
      <c r="L27" s="218"/>
      <c r="M27" s="218"/>
    </row>
    <row r="28" spans="1:14" ht="18" customHeight="1" x14ac:dyDescent="0.25">
      <c r="A28" s="216"/>
      <c r="B28" s="37"/>
      <c r="C28" s="56"/>
      <c r="D28" s="56"/>
      <c r="E28" s="37"/>
      <c r="F28" s="37"/>
      <c r="G28" s="214"/>
      <c r="H28" s="37"/>
      <c r="I28" s="42"/>
      <c r="J28" s="42"/>
      <c r="K28" s="219"/>
      <c r="L28" s="218"/>
      <c r="M28" s="218"/>
    </row>
    <row r="29" spans="1:14" ht="18" customHeight="1" x14ac:dyDescent="0.25">
      <c r="A29" s="216"/>
      <c r="B29" s="37"/>
      <c r="C29" s="56"/>
      <c r="D29" s="56"/>
      <c r="E29" s="37"/>
      <c r="F29" s="37"/>
      <c r="G29" s="214"/>
      <c r="H29" s="37"/>
      <c r="I29" s="42"/>
      <c r="J29" s="42"/>
      <c r="K29" s="219"/>
      <c r="L29" s="218"/>
      <c r="M29" s="218"/>
    </row>
    <row r="30" spans="1:14" ht="18" customHeight="1" x14ac:dyDescent="0.25">
      <c r="A30" s="216"/>
      <c r="B30" s="37"/>
      <c r="C30" s="56"/>
      <c r="D30" s="56"/>
      <c r="E30" s="37"/>
      <c r="F30" s="37"/>
      <c r="G30" s="214"/>
      <c r="H30" s="37"/>
      <c r="I30" s="42"/>
      <c r="J30" s="42"/>
      <c r="K30" s="219"/>
      <c r="L30" s="218"/>
      <c r="M30" s="218"/>
    </row>
    <row r="31" spans="1:14" ht="18" customHeight="1" x14ac:dyDescent="0.25">
      <c r="A31" s="216"/>
      <c r="B31" s="37"/>
      <c r="C31" s="56"/>
      <c r="D31" s="56"/>
      <c r="E31" s="37"/>
      <c r="F31" s="37"/>
      <c r="G31" s="214"/>
      <c r="H31" s="37"/>
      <c r="I31" s="42"/>
      <c r="J31" s="42"/>
      <c r="K31" s="219"/>
      <c r="L31" s="218"/>
      <c r="M31" s="218"/>
    </row>
    <row r="32" spans="1:14" ht="18" customHeight="1" x14ac:dyDescent="0.25">
      <c r="A32" s="216"/>
      <c r="B32" s="37"/>
      <c r="C32" s="56"/>
      <c r="D32" s="56"/>
      <c r="E32" s="37"/>
      <c r="F32" s="37"/>
      <c r="G32" s="214"/>
      <c r="H32" s="37"/>
      <c r="I32" s="42"/>
      <c r="J32" s="42"/>
      <c r="K32" s="219"/>
      <c r="L32" s="218"/>
      <c r="M32" s="218"/>
    </row>
    <row r="33" spans="1:13" ht="18" customHeight="1" x14ac:dyDescent="0.25">
      <c r="A33" s="216"/>
      <c r="B33" s="37"/>
      <c r="C33" s="56"/>
      <c r="D33" s="56"/>
      <c r="E33" s="37"/>
      <c r="F33" s="37"/>
      <c r="G33" s="214"/>
      <c r="H33" s="37"/>
      <c r="I33" s="42"/>
      <c r="J33" s="42"/>
      <c r="K33" s="219"/>
      <c r="L33" s="218"/>
      <c r="M33" s="218"/>
    </row>
    <row r="34" spans="1:13" ht="18" customHeight="1" x14ac:dyDescent="0.25">
      <c r="A34" s="216"/>
      <c r="B34" s="37"/>
      <c r="C34" s="56"/>
      <c r="D34" s="56"/>
      <c r="E34" s="37"/>
      <c r="F34" s="37"/>
      <c r="G34" s="214"/>
      <c r="H34" s="37"/>
      <c r="I34" s="42"/>
      <c r="J34" s="42"/>
      <c r="K34" s="219"/>
      <c r="L34" s="218"/>
      <c r="M34" s="218"/>
    </row>
    <row r="35" spans="1:13" ht="18" customHeight="1" x14ac:dyDescent="0.25">
      <c r="A35" s="216"/>
      <c r="B35" s="37"/>
      <c r="C35" s="56"/>
      <c r="D35" s="56"/>
      <c r="E35" s="37"/>
      <c r="F35" s="37"/>
      <c r="G35" s="214"/>
      <c r="H35" s="37"/>
      <c r="I35" s="42"/>
      <c r="J35" s="42"/>
      <c r="K35" s="219"/>
      <c r="L35" s="218"/>
      <c r="M35" s="218"/>
    </row>
    <row r="36" spans="1:13" ht="18" customHeight="1" x14ac:dyDescent="0.25">
      <c r="A36" s="216"/>
      <c r="B36" s="37"/>
      <c r="C36" s="56"/>
      <c r="D36" s="56"/>
      <c r="E36" s="37"/>
      <c r="F36" s="37"/>
      <c r="G36" s="214"/>
      <c r="H36" s="37"/>
      <c r="I36" s="42"/>
      <c r="J36" s="42"/>
      <c r="K36" s="219"/>
      <c r="L36" s="218"/>
      <c r="M36" s="218"/>
    </row>
    <row r="37" spans="1:13" ht="18" customHeight="1" x14ac:dyDescent="0.25">
      <c r="A37" s="216"/>
      <c r="B37" s="37"/>
      <c r="C37" s="56"/>
      <c r="D37" s="56"/>
      <c r="E37" s="37"/>
      <c r="F37" s="37"/>
      <c r="G37" s="214"/>
      <c r="H37" s="37"/>
      <c r="I37" s="42"/>
      <c r="J37" s="42"/>
      <c r="K37" s="219"/>
      <c r="L37" s="218"/>
      <c r="M37" s="218"/>
    </row>
    <row r="38" spans="1:13" ht="18" customHeight="1" x14ac:dyDescent="0.25">
      <c r="A38" s="216"/>
      <c r="B38" s="37"/>
      <c r="C38" s="56"/>
      <c r="D38" s="56"/>
      <c r="E38" s="37"/>
      <c r="F38" s="37"/>
      <c r="G38" s="214"/>
      <c r="H38" s="37"/>
      <c r="I38" s="42"/>
      <c r="J38" s="42"/>
      <c r="K38" s="219"/>
      <c r="L38" s="218"/>
      <c r="M38" s="218"/>
    </row>
    <row r="39" spans="1:13" ht="18" customHeight="1" x14ac:dyDescent="0.25">
      <c r="A39" s="216"/>
      <c r="B39" s="37"/>
      <c r="C39" s="56"/>
      <c r="D39" s="56"/>
      <c r="E39" s="37"/>
      <c r="F39" s="37"/>
      <c r="G39" s="214"/>
      <c r="H39" s="37"/>
      <c r="I39" s="42"/>
      <c r="J39" s="42"/>
      <c r="K39" s="219"/>
      <c r="L39" s="218"/>
      <c r="M39" s="218"/>
    </row>
    <row r="40" spans="1:13" ht="18" customHeight="1" x14ac:dyDescent="0.25">
      <c r="A40" s="216"/>
      <c r="B40" s="37"/>
      <c r="C40" s="56"/>
      <c r="D40" s="56"/>
      <c r="E40" s="37"/>
      <c r="F40" s="37"/>
      <c r="G40" s="214"/>
      <c r="H40" s="37"/>
      <c r="I40" s="42"/>
      <c r="J40" s="42"/>
      <c r="K40" s="219"/>
      <c r="L40" s="218"/>
      <c r="M40" s="218"/>
    </row>
    <row r="41" spans="1:13" ht="18" customHeight="1" x14ac:dyDescent="0.25">
      <c r="A41" s="216"/>
      <c r="B41" s="37"/>
      <c r="C41" s="56"/>
      <c r="D41" s="56"/>
      <c r="E41" s="37"/>
      <c r="F41" s="37"/>
      <c r="G41" s="214"/>
      <c r="H41" s="37"/>
      <c r="I41" s="42"/>
      <c r="J41" s="42"/>
      <c r="K41" s="219"/>
      <c r="L41" s="218"/>
      <c r="M41" s="218"/>
    </row>
    <row r="42" spans="1:13" ht="18" customHeight="1" x14ac:dyDescent="0.25">
      <c r="A42" s="65"/>
      <c r="B42" s="37"/>
      <c r="C42" s="214"/>
      <c r="D42" s="214"/>
      <c r="E42" s="37"/>
      <c r="F42" s="37"/>
      <c r="G42" s="56"/>
      <c r="H42" s="37"/>
      <c r="I42" s="42"/>
      <c r="J42" s="37"/>
      <c r="K42" s="220"/>
      <c r="L42" s="218"/>
      <c r="M42" s="218"/>
    </row>
    <row r="43" spans="1:13" ht="18" customHeight="1" x14ac:dyDescent="0.25">
      <c r="A43" s="45"/>
      <c r="B43" s="45"/>
      <c r="C43" s="56"/>
      <c r="D43" s="56"/>
      <c r="E43" s="37"/>
      <c r="F43" s="59"/>
      <c r="G43" s="214"/>
      <c r="H43" s="42"/>
      <c r="I43" s="42"/>
      <c r="J43" s="53"/>
      <c r="K43" s="226"/>
    </row>
    <row r="44" spans="1:13" ht="18" customHeight="1" x14ac:dyDescent="0.25">
      <c r="A44" s="42"/>
      <c r="B44" s="40"/>
      <c r="C44" s="69" t="s">
        <v>35</v>
      </c>
      <c r="D44" s="69"/>
      <c r="E44" s="70"/>
      <c r="F44" s="227"/>
      <c r="G44" s="72"/>
      <c r="H44" s="228" t="s">
        <v>83</v>
      </c>
      <c r="I44" s="229"/>
      <c r="J44" s="229"/>
      <c r="K44" s="230"/>
    </row>
    <row r="45" spans="1:13" ht="18" customHeight="1" x14ac:dyDescent="0.25">
      <c r="A45" s="42"/>
      <c r="B45" s="65"/>
      <c r="C45" s="75" t="s">
        <v>36</v>
      </c>
      <c r="D45" s="75"/>
      <c r="E45" s="76"/>
      <c r="F45" s="231"/>
      <c r="G45" s="78"/>
      <c r="H45" s="228" t="s">
        <v>84</v>
      </c>
      <c r="I45" s="232"/>
      <c r="J45" s="232"/>
      <c r="K45" s="230"/>
    </row>
    <row r="46" spans="1:13" ht="18" customHeight="1" x14ac:dyDescent="0.25">
      <c r="A46" s="42"/>
      <c r="B46" s="65"/>
      <c r="C46" s="75" t="s">
        <v>38</v>
      </c>
      <c r="D46" s="75"/>
      <c r="E46" s="79"/>
      <c r="F46" s="233"/>
      <c r="G46" s="80"/>
      <c r="H46" s="228" t="s">
        <v>85</v>
      </c>
      <c r="I46" s="232"/>
      <c r="J46" s="232"/>
      <c r="K46" s="230"/>
    </row>
    <row r="47" spans="1:13" ht="18" customHeight="1" x14ac:dyDescent="0.25">
      <c r="A47" s="42"/>
      <c r="B47" s="65"/>
      <c r="C47" s="75" t="s">
        <v>39</v>
      </c>
      <c r="D47" s="75"/>
      <c r="E47" s="79"/>
      <c r="F47" s="233"/>
      <c r="G47" s="80"/>
      <c r="H47" s="228" t="s">
        <v>86</v>
      </c>
      <c r="I47" s="232"/>
      <c r="J47" s="232"/>
      <c r="K47" s="230"/>
    </row>
    <row r="48" spans="1:13" x14ac:dyDescent="0.25">
      <c r="K48" s="177"/>
    </row>
    <row r="49" spans="11:11" x14ac:dyDescent="0.25">
      <c r="K49" s="177"/>
    </row>
  </sheetData>
  <printOptions horizontalCentered="1"/>
  <pageMargins left="0.19685039370078741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2" tint="-0.249977111117893"/>
  </sheetPr>
  <dimension ref="A1:N47"/>
  <sheetViews>
    <sheetView workbookViewId="0">
      <selection activeCell="M10" sqref="M10"/>
    </sheetView>
  </sheetViews>
  <sheetFormatPr defaultColWidth="9.140625" defaultRowHeight="15" x14ac:dyDescent="0.25"/>
  <cols>
    <col min="1" max="1" width="6.85546875" style="2" customWidth="1"/>
    <col min="2" max="2" width="6.7109375" style="2" customWidth="1"/>
    <col min="3" max="3" width="15.42578125" style="2" customWidth="1"/>
    <col min="4" max="4" width="11.7109375" style="2" customWidth="1"/>
    <col min="5" max="5" width="10.5703125" style="2" customWidth="1"/>
    <col min="6" max="6" width="5.42578125" style="2" customWidth="1"/>
    <col min="7" max="7" width="21.7109375" style="2" customWidth="1"/>
    <col min="8" max="8" width="7.7109375" style="2" customWidth="1"/>
    <col min="9" max="9" width="6.7109375" style="2" customWidth="1"/>
    <col min="10" max="10" width="17.42578125" style="2" customWidth="1"/>
    <col min="11" max="11" width="3.85546875" style="2" customWidth="1"/>
    <col min="12" max="16384" width="9.140625" style="2"/>
  </cols>
  <sheetData>
    <row r="1" spans="1:11" ht="15.75" x14ac:dyDescent="0.25">
      <c r="G1" s="4" t="s">
        <v>0</v>
      </c>
    </row>
    <row r="2" spans="1:11" ht="15.75" x14ac:dyDescent="0.25">
      <c r="G2" s="4" t="s">
        <v>1</v>
      </c>
    </row>
    <row r="3" spans="1:11" ht="15.75" x14ac:dyDescent="0.25">
      <c r="G3" s="4" t="s">
        <v>2</v>
      </c>
    </row>
    <row r="4" spans="1:11" ht="15.75" x14ac:dyDescent="0.25">
      <c r="G4" s="4" t="s">
        <v>3</v>
      </c>
    </row>
    <row r="5" spans="1:11" ht="21" customHeight="1" x14ac:dyDescent="0.25">
      <c r="G5" s="4"/>
    </row>
    <row r="6" spans="1:11" ht="18.75" x14ac:dyDescent="0.25">
      <c r="G6" s="5" t="s">
        <v>64</v>
      </c>
    </row>
    <row r="7" spans="1:11" ht="18.75" x14ac:dyDescent="0.25">
      <c r="G7" s="5" t="s">
        <v>5</v>
      </c>
    </row>
    <row r="8" spans="1:11" ht="21.75" customHeight="1" x14ac:dyDescent="0.25">
      <c r="G8" s="234"/>
    </row>
    <row r="9" spans="1:11" ht="18.75" customHeight="1" x14ac:dyDescent="0.3">
      <c r="A9" s="204" t="s">
        <v>176</v>
      </c>
      <c r="B9" s="175" t="s">
        <v>69</v>
      </c>
      <c r="G9" s="12" t="s">
        <v>139</v>
      </c>
      <c r="J9" s="9"/>
    </row>
    <row r="10" spans="1:11" s="205" customFormat="1" ht="18" customHeight="1" x14ac:dyDescent="0.25">
      <c r="A10" s="204" t="s">
        <v>176</v>
      </c>
      <c r="B10" s="175" t="s">
        <v>67</v>
      </c>
      <c r="G10" s="206" t="s">
        <v>72</v>
      </c>
    </row>
    <row r="11" spans="1:11" ht="18.75" customHeight="1" x14ac:dyDescent="0.25">
      <c r="A11" s="236" t="s">
        <v>176</v>
      </c>
      <c r="B11" s="175" t="s">
        <v>10</v>
      </c>
      <c r="C11" s="158"/>
      <c r="D11" s="158"/>
      <c r="E11" s="208"/>
      <c r="F11" s="208"/>
      <c r="G11" s="158" t="s">
        <v>44</v>
      </c>
      <c r="H11" s="208"/>
      <c r="I11" s="161" t="s">
        <v>12</v>
      </c>
      <c r="J11" s="21">
        <v>0.71527777777777779</v>
      </c>
    </row>
    <row r="12" spans="1:11" ht="18.75" customHeight="1" x14ac:dyDescent="0.25">
      <c r="C12" s="208"/>
      <c r="D12" s="208"/>
      <c r="E12" s="208"/>
      <c r="F12" s="208"/>
      <c r="G12" s="208"/>
      <c r="H12" s="208"/>
      <c r="I12" s="161" t="s">
        <v>14</v>
      </c>
      <c r="J12" s="150"/>
    </row>
    <row r="13" spans="1:11" ht="15.75" x14ac:dyDescent="0.25">
      <c r="A13" s="209" t="s">
        <v>13</v>
      </c>
      <c r="B13" s="210"/>
      <c r="C13" s="210"/>
      <c r="D13" s="210"/>
      <c r="E13" s="210"/>
      <c r="F13" s="210"/>
      <c r="G13" s="210"/>
      <c r="J13" s="26" t="str">
        <f>'[20]800Ю'!H18</f>
        <v xml:space="preserve">20 февраля 2019 г.      </v>
      </c>
    </row>
    <row r="14" spans="1:11" ht="6" customHeight="1" thickBot="1" x14ac:dyDescent="0.3">
      <c r="J14" s="177"/>
      <c r="K14" s="103"/>
    </row>
    <row r="15" spans="1:11" ht="26.1" customHeight="1" thickBot="1" x14ac:dyDescent="0.3">
      <c r="A15" s="31" t="s">
        <v>73</v>
      </c>
      <c r="B15" s="31" t="s">
        <v>20</v>
      </c>
      <c r="C15" s="32" t="s">
        <v>15</v>
      </c>
      <c r="D15" s="211" t="s">
        <v>16</v>
      </c>
      <c r="E15" s="31" t="s">
        <v>17</v>
      </c>
      <c r="F15" s="31" t="s">
        <v>18</v>
      </c>
      <c r="G15" s="31" t="s">
        <v>56</v>
      </c>
      <c r="H15" s="212" t="s">
        <v>74</v>
      </c>
      <c r="I15" s="31" t="s">
        <v>21</v>
      </c>
      <c r="J15" s="31" t="s">
        <v>75</v>
      </c>
      <c r="K15" s="103"/>
    </row>
    <row r="16" spans="1:11" ht="18" customHeight="1" x14ac:dyDescent="0.25">
      <c r="A16" s="35"/>
      <c r="B16" s="35"/>
      <c r="C16" s="213" t="s">
        <v>76</v>
      </c>
      <c r="D16" s="213"/>
      <c r="E16" s="34"/>
      <c r="F16" s="34"/>
      <c r="G16" s="34"/>
      <c r="H16" s="34"/>
      <c r="I16" s="34"/>
      <c r="J16" s="34"/>
      <c r="K16" s="103"/>
    </row>
    <row r="17" spans="1:14" ht="18" customHeight="1" x14ac:dyDescent="0.25">
      <c r="A17" s="65">
        <v>1</v>
      </c>
      <c r="B17" s="37">
        <v>393</v>
      </c>
      <c r="C17" s="237" t="s">
        <v>177</v>
      </c>
      <c r="D17" s="237" t="s">
        <v>178</v>
      </c>
      <c r="E17" s="37" t="s">
        <v>179</v>
      </c>
      <c r="F17" s="37" t="s">
        <v>90</v>
      </c>
      <c r="G17" s="214" t="s">
        <v>180</v>
      </c>
      <c r="H17" s="59" t="s">
        <v>181</v>
      </c>
      <c r="I17" s="59"/>
      <c r="J17" s="216"/>
      <c r="K17" s="217"/>
      <c r="L17" s="218"/>
      <c r="M17" s="218"/>
    </row>
    <row r="18" spans="1:14" ht="18" customHeight="1" x14ac:dyDescent="0.25">
      <c r="A18" s="65">
        <v>2</v>
      </c>
      <c r="B18" s="37">
        <v>74</v>
      </c>
      <c r="C18" s="237" t="s">
        <v>182</v>
      </c>
      <c r="D18" s="237" t="s">
        <v>183</v>
      </c>
      <c r="E18" s="37" t="s">
        <v>184</v>
      </c>
      <c r="F18" s="37" t="s">
        <v>90</v>
      </c>
      <c r="G18" s="214" t="s">
        <v>185</v>
      </c>
      <c r="H18" s="59" t="s">
        <v>186</v>
      </c>
      <c r="I18" s="59"/>
      <c r="J18" s="216"/>
      <c r="K18" s="217"/>
      <c r="L18" s="218"/>
      <c r="M18" s="218"/>
    </row>
    <row r="19" spans="1:14" ht="18" customHeight="1" x14ac:dyDescent="0.25">
      <c r="A19" s="64">
        <v>3</v>
      </c>
      <c r="B19" s="37">
        <v>446</v>
      </c>
      <c r="C19" s="237" t="s">
        <v>187</v>
      </c>
      <c r="D19" s="237" t="s">
        <v>188</v>
      </c>
      <c r="E19" s="37" t="s">
        <v>189</v>
      </c>
      <c r="F19" s="37" t="s">
        <v>90</v>
      </c>
      <c r="G19" s="214" t="s">
        <v>190</v>
      </c>
      <c r="H19" s="59" t="s">
        <v>191</v>
      </c>
      <c r="I19" s="59"/>
      <c r="J19" s="37"/>
      <c r="K19" s="217"/>
      <c r="L19" s="103"/>
      <c r="M19" s="218"/>
    </row>
    <row r="20" spans="1:14" ht="18" customHeight="1" x14ac:dyDescent="0.25">
      <c r="A20" s="64">
        <v>4</v>
      </c>
      <c r="B20" s="37">
        <v>344</v>
      </c>
      <c r="C20" s="237" t="s">
        <v>192</v>
      </c>
      <c r="D20" s="237" t="s">
        <v>193</v>
      </c>
      <c r="E20" s="37" t="s">
        <v>194</v>
      </c>
      <c r="F20" s="37" t="s">
        <v>90</v>
      </c>
      <c r="G20" s="214" t="s">
        <v>195</v>
      </c>
      <c r="H20" s="59" t="s">
        <v>196</v>
      </c>
      <c r="I20" s="59"/>
      <c r="J20" s="37"/>
      <c r="K20" s="217"/>
      <c r="L20" s="103"/>
      <c r="M20" s="218"/>
      <c r="N20" s="2" t="s">
        <v>45</v>
      </c>
    </row>
    <row r="21" spans="1:14" ht="18" customHeight="1" x14ac:dyDescent="0.25">
      <c r="A21" s="64">
        <v>4</v>
      </c>
      <c r="B21" s="37">
        <v>514</v>
      </c>
      <c r="C21" s="237" t="s">
        <v>197</v>
      </c>
      <c r="D21" s="237" t="s">
        <v>198</v>
      </c>
      <c r="E21" s="37" t="s">
        <v>199</v>
      </c>
      <c r="F21" s="37" t="s">
        <v>90</v>
      </c>
      <c r="G21" s="214" t="s">
        <v>200</v>
      </c>
      <c r="H21" s="59" t="s">
        <v>201</v>
      </c>
      <c r="I21" s="59"/>
      <c r="J21" s="37"/>
      <c r="K21" s="217"/>
      <c r="L21" s="103"/>
      <c r="M21" s="218"/>
    </row>
    <row r="22" spans="1:14" ht="18" customHeight="1" x14ac:dyDescent="0.25">
      <c r="A22" s="64">
        <v>5</v>
      </c>
      <c r="B22" s="37">
        <v>466</v>
      </c>
      <c r="C22" s="237" t="s">
        <v>202</v>
      </c>
      <c r="D22" s="237" t="s">
        <v>106</v>
      </c>
      <c r="E22" s="37" t="s">
        <v>203</v>
      </c>
      <c r="F22" s="37" t="s">
        <v>90</v>
      </c>
      <c r="G22" s="214" t="s">
        <v>149</v>
      </c>
      <c r="H22" s="59" t="s">
        <v>204</v>
      </c>
      <c r="I22" s="59"/>
      <c r="J22" s="37"/>
      <c r="K22" s="217"/>
      <c r="L22" s="103"/>
      <c r="M22" s="218"/>
    </row>
    <row r="23" spans="1:14" ht="18" customHeight="1" x14ac:dyDescent="0.25">
      <c r="A23" s="64">
        <v>5</v>
      </c>
      <c r="B23" s="37">
        <v>91</v>
      </c>
      <c r="C23" s="237" t="s">
        <v>205</v>
      </c>
      <c r="D23" s="237" t="s">
        <v>88</v>
      </c>
      <c r="E23" s="37" t="s">
        <v>206</v>
      </c>
      <c r="F23" s="37" t="s">
        <v>90</v>
      </c>
      <c r="G23" s="214" t="s">
        <v>207</v>
      </c>
      <c r="H23" s="59" t="s">
        <v>208</v>
      </c>
      <c r="I23" s="59"/>
      <c r="J23" s="37"/>
      <c r="K23" s="217"/>
      <c r="L23" s="103"/>
      <c r="M23" s="218"/>
    </row>
    <row r="24" spans="1:14" ht="18" customHeight="1" x14ac:dyDescent="0.25">
      <c r="A24" s="64">
        <v>6</v>
      </c>
      <c r="B24" s="37">
        <v>259</v>
      </c>
      <c r="C24" s="237" t="s">
        <v>209</v>
      </c>
      <c r="D24" s="237" t="s">
        <v>210</v>
      </c>
      <c r="E24" s="37" t="s">
        <v>211</v>
      </c>
      <c r="F24" s="37" t="s">
        <v>90</v>
      </c>
      <c r="G24" s="214" t="s">
        <v>100</v>
      </c>
      <c r="H24" s="59" t="s">
        <v>212</v>
      </c>
      <c r="I24" s="59"/>
      <c r="J24" s="37"/>
      <c r="K24" s="217"/>
      <c r="L24" s="103"/>
      <c r="M24" s="218"/>
    </row>
    <row r="25" spans="1:14" ht="18" customHeight="1" x14ac:dyDescent="0.25">
      <c r="A25" s="64"/>
      <c r="B25" s="37"/>
      <c r="C25" s="214"/>
      <c r="D25" s="214"/>
      <c r="E25" s="37"/>
      <c r="F25" s="37"/>
      <c r="G25" s="214"/>
      <c r="H25" s="59"/>
      <c r="I25" s="59"/>
      <c r="J25" s="37"/>
      <c r="K25" s="217"/>
      <c r="L25" s="103"/>
      <c r="M25" s="218"/>
    </row>
    <row r="26" spans="1:14" ht="18" customHeight="1" x14ac:dyDescent="0.25">
      <c r="A26" s="64"/>
      <c r="B26" s="37"/>
      <c r="C26" s="214"/>
      <c r="D26" s="214"/>
      <c r="E26" s="37"/>
      <c r="F26" s="37"/>
      <c r="G26" s="214"/>
      <c r="H26" s="59"/>
      <c r="I26" s="59"/>
      <c r="J26" s="37"/>
      <c r="K26" s="217"/>
      <c r="L26" s="103"/>
      <c r="M26" s="218"/>
    </row>
    <row r="27" spans="1:14" ht="18" customHeight="1" x14ac:dyDescent="0.25">
      <c r="A27" s="64"/>
      <c r="B27" s="37"/>
      <c r="C27" s="214"/>
      <c r="D27" s="214"/>
      <c r="E27" s="37"/>
      <c r="F27" s="37"/>
      <c r="G27" s="214"/>
      <c r="H27" s="59"/>
      <c r="I27" s="59"/>
      <c r="J27" s="37"/>
      <c r="K27" s="217"/>
      <c r="L27" s="103"/>
      <c r="M27" s="218"/>
    </row>
    <row r="28" spans="1:14" ht="18" customHeight="1" x14ac:dyDescent="0.25">
      <c r="A28" s="64"/>
      <c r="B28" s="37"/>
      <c r="C28" s="214"/>
      <c r="D28" s="214"/>
      <c r="E28" s="37"/>
      <c r="F28" s="37"/>
      <c r="G28" s="214"/>
      <c r="H28" s="59"/>
      <c r="I28" s="59"/>
      <c r="J28" s="37"/>
      <c r="K28" s="217"/>
      <c r="L28" s="103"/>
      <c r="M28" s="218"/>
    </row>
    <row r="29" spans="1:14" ht="18" customHeight="1" x14ac:dyDescent="0.25">
      <c r="A29" s="64"/>
      <c r="B29" s="37"/>
      <c r="C29" s="214"/>
      <c r="D29" s="214"/>
      <c r="E29" s="37"/>
      <c r="F29" s="37"/>
      <c r="G29" s="214"/>
      <c r="H29" s="59"/>
      <c r="I29" s="59"/>
      <c r="J29" s="37"/>
      <c r="K29" s="217"/>
      <c r="L29" s="103"/>
      <c r="M29" s="218"/>
    </row>
    <row r="30" spans="1:14" ht="18" customHeight="1" x14ac:dyDescent="0.25">
      <c r="A30" s="64"/>
      <c r="B30" s="37"/>
      <c r="C30" s="214"/>
      <c r="D30" s="214"/>
      <c r="E30" s="37"/>
      <c r="F30" s="37"/>
      <c r="G30" s="214"/>
      <c r="H30" s="59"/>
      <c r="I30" s="59"/>
      <c r="J30" s="37"/>
      <c r="K30" s="217"/>
      <c r="L30" s="103"/>
      <c r="M30" s="218"/>
    </row>
    <row r="31" spans="1:14" ht="18" customHeight="1" x14ac:dyDescent="0.25">
      <c r="A31" s="64"/>
      <c r="B31" s="37"/>
      <c r="C31" s="214"/>
      <c r="D31" s="214"/>
      <c r="E31" s="37"/>
      <c r="F31" s="37"/>
      <c r="G31" s="214"/>
      <c r="H31" s="59"/>
      <c r="I31" s="59"/>
      <c r="J31" s="37"/>
      <c r="K31" s="217"/>
      <c r="L31" s="103"/>
      <c r="M31" s="218"/>
    </row>
    <row r="32" spans="1:14" ht="18" customHeight="1" x14ac:dyDescent="0.25">
      <c r="A32" s="64"/>
      <c r="B32" s="37"/>
      <c r="C32" s="214"/>
      <c r="D32" s="214"/>
      <c r="E32" s="37"/>
      <c r="F32" s="37"/>
      <c r="G32" s="214"/>
      <c r="H32" s="59"/>
      <c r="I32" s="59"/>
      <c r="J32" s="37"/>
      <c r="K32" s="217"/>
      <c r="L32" s="103"/>
      <c r="M32" s="218"/>
    </row>
    <row r="33" spans="1:13" ht="18" customHeight="1" x14ac:dyDescent="0.25">
      <c r="A33" s="64"/>
      <c r="B33" s="37"/>
      <c r="C33" s="214"/>
      <c r="D33" s="214"/>
      <c r="E33" s="37"/>
      <c r="F33" s="37"/>
      <c r="G33" s="214"/>
      <c r="H33" s="59"/>
      <c r="I33" s="59"/>
      <c r="J33" s="37"/>
      <c r="K33" s="217"/>
      <c r="L33" s="103"/>
      <c r="M33" s="218"/>
    </row>
    <row r="34" spans="1:13" ht="18" customHeight="1" x14ac:dyDescent="0.25">
      <c r="A34" s="64"/>
      <c r="B34" s="37"/>
      <c r="C34" s="214"/>
      <c r="D34" s="214"/>
      <c r="E34" s="37"/>
      <c r="F34" s="37"/>
      <c r="G34" s="214"/>
      <c r="H34" s="59"/>
      <c r="I34" s="59"/>
      <c r="J34" s="37"/>
      <c r="K34" s="217"/>
      <c r="L34" s="103"/>
      <c r="M34" s="218"/>
    </row>
    <row r="35" spans="1:13" ht="18" customHeight="1" x14ac:dyDescent="0.25">
      <c r="A35" s="64"/>
      <c r="B35" s="37"/>
      <c r="C35" s="214"/>
      <c r="D35" s="214"/>
      <c r="E35" s="37"/>
      <c r="F35" s="37"/>
      <c r="G35" s="214"/>
      <c r="H35" s="59"/>
      <c r="I35" s="59"/>
      <c r="J35" s="37"/>
      <c r="K35" s="217"/>
      <c r="L35" s="103"/>
      <c r="M35" s="218"/>
    </row>
    <row r="36" spans="1:13" ht="18" customHeight="1" x14ac:dyDescent="0.25">
      <c r="A36" s="64"/>
      <c r="B36" s="37"/>
      <c r="C36" s="214"/>
      <c r="D36" s="214"/>
      <c r="E36" s="37"/>
      <c r="F36" s="37"/>
      <c r="G36" s="214"/>
      <c r="H36" s="59"/>
      <c r="I36" s="59"/>
      <c r="J36" s="37"/>
      <c r="K36" s="217"/>
      <c r="L36" s="103"/>
      <c r="M36" s="218"/>
    </row>
    <row r="37" spans="1:13" ht="18" customHeight="1" x14ac:dyDescent="0.25">
      <c r="A37" s="64"/>
      <c r="B37" s="37"/>
      <c r="C37" s="214"/>
      <c r="D37" s="214"/>
      <c r="E37" s="37"/>
      <c r="F37" s="37"/>
      <c r="G37" s="214"/>
      <c r="H37" s="59"/>
      <c r="I37" s="59"/>
      <c r="J37" s="37"/>
      <c r="K37" s="217"/>
      <c r="L37" s="103"/>
      <c r="M37" s="218"/>
    </row>
    <row r="38" spans="1:13" ht="18" customHeight="1" x14ac:dyDescent="0.25">
      <c r="A38" s="64"/>
      <c r="B38" s="37"/>
      <c r="C38" s="214"/>
      <c r="D38" s="214"/>
      <c r="E38" s="37"/>
      <c r="F38" s="37"/>
      <c r="G38" s="214"/>
      <c r="H38" s="59"/>
      <c r="I38" s="59"/>
      <c r="J38" s="37"/>
      <c r="K38" s="217"/>
      <c r="L38" s="103"/>
      <c r="M38" s="218"/>
    </row>
    <row r="39" spans="1:13" ht="18" customHeight="1" x14ac:dyDescent="0.25">
      <c r="A39" s="64"/>
      <c r="B39" s="37"/>
      <c r="C39" s="214"/>
      <c r="D39" s="214"/>
      <c r="E39" s="37"/>
      <c r="F39" s="37"/>
      <c r="G39" s="214"/>
      <c r="H39" s="59"/>
      <c r="I39" s="59"/>
      <c r="J39" s="37"/>
      <c r="K39" s="217"/>
      <c r="L39" s="103"/>
      <c r="M39" s="218"/>
    </row>
    <row r="40" spans="1:13" ht="18" customHeight="1" x14ac:dyDescent="0.25">
      <c r="A40" s="65"/>
      <c r="B40" s="37"/>
      <c r="C40" s="214"/>
      <c r="D40" s="214"/>
      <c r="E40" s="37"/>
      <c r="F40" s="37"/>
      <c r="G40" s="214"/>
      <c r="H40" s="59"/>
      <c r="I40" s="59"/>
      <c r="J40" s="37"/>
      <c r="K40" s="217"/>
      <c r="L40" s="218"/>
      <c r="M40" s="218"/>
    </row>
    <row r="41" spans="1:13" ht="18" customHeight="1" x14ac:dyDescent="0.25">
      <c r="A41" s="65"/>
      <c r="B41" s="37"/>
      <c r="C41" s="214"/>
      <c r="D41" s="214"/>
      <c r="E41" s="37"/>
      <c r="F41" s="37"/>
      <c r="G41" s="214"/>
      <c r="H41" s="59"/>
      <c r="I41" s="59"/>
      <c r="J41" s="37"/>
      <c r="K41" s="217"/>
      <c r="L41" s="218"/>
      <c r="M41" s="218"/>
    </row>
    <row r="42" spans="1:13" ht="18" customHeight="1" x14ac:dyDescent="0.25">
      <c r="A42" s="45"/>
      <c r="B42" s="45"/>
      <c r="C42" s="56"/>
      <c r="D42" s="56"/>
      <c r="E42" s="37"/>
      <c r="F42" s="59"/>
      <c r="G42" s="214"/>
      <c r="H42" s="42"/>
      <c r="I42" s="42"/>
      <c r="J42" s="53"/>
      <c r="K42" s="226"/>
    </row>
    <row r="43" spans="1:13" ht="18" customHeight="1" x14ac:dyDescent="0.25">
      <c r="A43" s="42"/>
      <c r="B43" s="40"/>
      <c r="C43" s="69" t="s">
        <v>35</v>
      </c>
      <c r="D43" s="69"/>
      <c r="E43" s="70"/>
      <c r="F43" s="227"/>
      <c r="G43" s="72"/>
      <c r="H43" s="228" t="s">
        <v>83</v>
      </c>
      <c r="I43" s="229"/>
      <c r="J43" s="229"/>
      <c r="K43" s="230"/>
    </row>
    <row r="44" spans="1:13" ht="18" customHeight="1" x14ac:dyDescent="0.25">
      <c r="A44" s="42"/>
      <c r="B44" s="65"/>
      <c r="C44" s="75" t="s">
        <v>36</v>
      </c>
      <c r="D44" s="75"/>
      <c r="E44" s="76"/>
      <c r="F44" s="231"/>
      <c r="G44" s="78"/>
      <c r="H44" s="228" t="s">
        <v>84</v>
      </c>
      <c r="I44" s="232"/>
      <c r="J44" s="232"/>
      <c r="K44" s="230"/>
    </row>
    <row r="45" spans="1:13" ht="18" customHeight="1" x14ac:dyDescent="0.25">
      <c r="A45" s="42"/>
      <c r="B45" s="65"/>
      <c r="C45" s="75" t="s">
        <v>38</v>
      </c>
      <c r="D45" s="75"/>
      <c r="E45" s="79"/>
      <c r="F45" s="233"/>
      <c r="G45" s="80"/>
      <c r="H45" s="228" t="s">
        <v>85</v>
      </c>
      <c r="I45" s="232"/>
      <c r="J45" s="232"/>
      <c r="K45" s="230"/>
    </row>
    <row r="46" spans="1:13" ht="18" customHeight="1" x14ac:dyDescent="0.25">
      <c r="A46" s="42"/>
      <c r="B46" s="65"/>
      <c r="C46" s="75" t="s">
        <v>39</v>
      </c>
      <c r="D46" s="75"/>
      <c r="E46" s="79"/>
      <c r="F46" s="233"/>
      <c r="G46" s="80"/>
      <c r="H46" s="228" t="s">
        <v>86</v>
      </c>
      <c r="I46" s="232"/>
      <c r="J46" s="232"/>
      <c r="K46" s="230"/>
    </row>
    <row r="47" spans="1:13" x14ac:dyDescent="0.25">
      <c r="K47" s="177"/>
    </row>
  </sheetData>
  <printOptions horizontalCentered="1"/>
  <pageMargins left="0.39370078740157483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8193" r:id="rId4">
          <objectPr defaultSize="0" autoPict="0" r:id="rId5">
            <anchor moveWithCells="1" sizeWithCells="1">
              <from>
                <xdr:col>1</xdr:col>
                <xdr:colOff>57150</xdr:colOff>
                <xdr:row>1</xdr:row>
                <xdr:rowOff>133350</xdr:rowOff>
              </from>
              <to>
                <xdr:col>2</xdr:col>
                <xdr:colOff>171450</xdr:colOff>
                <xdr:row>6</xdr:row>
                <xdr:rowOff>76200</xdr:rowOff>
              </to>
            </anchor>
          </objectPr>
        </oleObject>
      </mc:Choice>
      <mc:Fallback>
        <oleObject progId="Word.Picture.8" shapeId="8193" r:id="rId4"/>
      </mc:Fallback>
    </mc:AlternateContent>
    <mc:AlternateContent xmlns:mc="http://schemas.openxmlformats.org/markup-compatibility/2006">
      <mc:Choice Requires="x14">
        <oleObject progId="Word.Picture.8" shapeId="8194" r:id="rId6">
          <objectPr defaultSize="0" autoPict="0" r:id="rId7">
            <anchor moveWithCells="1" sizeWithCells="1">
              <from>
                <xdr:col>1</xdr:col>
                <xdr:colOff>95250</xdr:colOff>
                <xdr:row>2</xdr:row>
                <xdr:rowOff>47625</xdr:rowOff>
              </from>
              <to>
                <xdr:col>2</xdr:col>
                <xdr:colOff>209550</xdr:colOff>
                <xdr:row>6</xdr:row>
                <xdr:rowOff>190500</xdr:rowOff>
              </to>
            </anchor>
          </objectPr>
        </oleObject>
      </mc:Choice>
      <mc:Fallback>
        <oleObject progId="Word.Picture.8" shapeId="8194" r:id="rId6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W37"/>
  <sheetViews>
    <sheetView zoomScaleNormal="100" workbookViewId="0">
      <selection activeCell="L20" sqref="L20"/>
    </sheetView>
  </sheetViews>
  <sheetFormatPr defaultColWidth="2" defaultRowHeight="12.75" x14ac:dyDescent="0.2"/>
  <cols>
    <col min="1" max="1" width="5.85546875" style="98" customWidth="1"/>
    <col min="2" max="2" width="6.7109375" style="97" customWidth="1"/>
    <col min="3" max="3" width="18.42578125" style="95" customWidth="1"/>
    <col min="4" max="4" width="12.7109375" style="95" customWidth="1"/>
    <col min="5" max="5" width="10.7109375" style="97" customWidth="1"/>
    <col min="6" max="6" width="5.140625" style="97" customWidth="1"/>
    <col min="7" max="7" width="24.5703125" style="98" customWidth="1"/>
    <col min="8" max="8" width="5.140625" style="98" customWidth="1"/>
    <col min="9" max="11" width="7.7109375" style="97" customWidth="1"/>
    <col min="12" max="12" width="4.7109375" style="97" customWidth="1"/>
    <col min="13" max="15" width="7.7109375" style="97" customWidth="1"/>
    <col min="16" max="16" width="8.7109375" style="96" customWidth="1"/>
    <col min="17" max="17" width="6.5703125" style="96" customWidth="1"/>
    <col min="18" max="18" width="4.28515625" style="96" customWidth="1"/>
    <col min="19" max="229" width="9.140625" style="95" customWidth="1"/>
    <col min="230" max="230" width="3.5703125" style="95" customWidth="1"/>
    <col min="231" max="231" width="7.5703125" style="95" customWidth="1"/>
    <col min="232" max="232" width="26.140625" style="95" customWidth="1"/>
    <col min="233" max="233" width="3.28515625" style="95" customWidth="1"/>
    <col min="234" max="234" width="4.7109375" style="95" customWidth="1"/>
    <col min="235" max="235" width="11.7109375" style="95" customWidth="1"/>
    <col min="236" max="16384" width="2" style="95"/>
  </cols>
  <sheetData>
    <row r="1" spans="1:23" customFormat="1" ht="18.75" x14ac:dyDescent="0.3">
      <c r="A1" s="177"/>
      <c r="B1" s="177"/>
      <c r="C1" s="177"/>
      <c r="D1" s="177"/>
      <c r="E1" s="177"/>
      <c r="F1" s="177"/>
      <c r="G1" s="177"/>
      <c r="H1" s="177"/>
      <c r="I1" s="4" t="s">
        <v>0</v>
      </c>
      <c r="J1" s="4"/>
      <c r="K1" s="238"/>
      <c r="L1" s="177"/>
      <c r="M1" s="177"/>
      <c r="N1" s="177"/>
      <c r="O1" s="177"/>
      <c r="P1" s="239"/>
      <c r="Q1" s="239"/>
      <c r="R1" s="240"/>
      <c r="S1" s="241"/>
      <c r="W1" s="4"/>
    </row>
    <row r="2" spans="1:23" ht="18" customHeight="1" x14ac:dyDescent="0.3">
      <c r="A2" s="177"/>
      <c r="B2" s="177"/>
      <c r="C2" s="177"/>
      <c r="D2" s="177"/>
      <c r="E2" s="177"/>
      <c r="F2" s="177"/>
      <c r="G2" s="177"/>
      <c r="H2" s="177"/>
      <c r="I2" s="4" t="s">
        <v>1</v>
      </c>
      <c r="J2" s="4"/>
      <c r="K2" s="238"/>
      <c r="L2" s="177"/>
      <c r="M2" s="177"/>
      <c r="N2" s="177"/>
      <c r="O2" s="177"/>
      <c r="P2" s="239"/>
      <c r="Q2" s="239"/>
      <c r="R2" s="240"/>
      <c r="W2" s="4"/>
    </row>
    <row r="3" spans="1:23" ht="18" customHeight="1" x14ac:dyDescent="0.3">
      <c r="A3" s="177"/>
      <c r="B3"/>
      <c r="C3" s="177"/>
      <c r="D3" s="177"/>
      <c r="E3" s="177"/>
      <c r="F3" s="177"/>
      <c r="G3" s="177"/>
      <c r="H3" s="177"/>
      <c r="I3" s="4" t="s">
        <v>2</v>
      </c>
      <c r="J3" s="4"/>
      <c r="K3" s="238"/>
      <c r="L3" s="177"/>
      <c r="M3" s="177"/>
      <c r="N3" s="177"/>
      <c r="O3" s="177"/>
      <c r="P3" s="239"/>
      <c r="Q3" s="239"/>
      <c r="R3" s="240"/>
      <c r="W3" s="4"/>
    </row>
    <row r="4" spans="1:23" ht="18" customHeight="1" x14ac:dyDescent="0.3">
      <c r="A4" s="177"/>
      <c r="B4"/>
      <c r="C4" s="177"/>
      <c r="D4" s="177"/>
      <c r="E4" s="177"/>
      <c r="F4" s="177"/>
      <c r="G4" s="177"/>
      <c r="H4" s="177"/>
      <c r="I4" s="4" t="s">
        <v>3</v>
      </c>
      <c r="J4" s="4"/>
      <c r="K4" s="238"/>
      <c r="L4" s="177"/>
      <c r="M4" s="177"/>
      <c r="N4" s="177"/>
      <c r="O4" s="177"/>
      <c r="P4" s="239"/>
      <c r="Q4" s="239"/>
      <c r="R4" s="240"/>
      <c r="W4" s="4"/>
    </row>
    <row r="5" spans="1:23" ht="15" customHeight="1" x14ac:dyDescent="0.3">
      <c r="A5" s="10">
        <v>8.56</v>
      </c>
      <c r="B5" s="175" t="s">
        <v>6</v>
      </c>
      <c r="C5" s="2"/>
      <c r="D5" s="2"/>
      <c r="E5" s="2"/>
      <c r="F5" s="2"/>
      <c r="G5" s="2"/>
      <c r="H5" s="2"/>
      <c r="I5" s="4"/>
      <c r="J5" s="4"/>
      <c r="K5" s="150"/>
      <c r="L5" s="2"/>
      <c r="M5" s="2"/>
      <c r="N5" s="2"/>
      <c r="O5" s="2"/>
      <c r="P5" s="242"/>
      <c r="Q5" s="242"/>
      <c r="R5" s="243"/>
      <c r="W5" s="4"/>
    </row>
    <row r="6" spans="1:23" ht="20.100000000000001" customHeight="1" x14ac:dyDescent="0.3">
      <c r="A6" s="10">
        <v>8.56</v>
      </c>
      <c r="B6" s="175" t="s">
        <v>8</v>
      </c>
      <c r="C6" s="2"/>
      <c r="D6" s="2"/>
      <c r="E6" s="2"/>
      <c r="F6" s="2"/>
      <c r="G6" s="2"/>
      <c r="H6" s="2"/>
      <c r="I6" s="5" t="s">
        <v>64</v>
      </c>
      <c r="J6" s="5"/>
      <c r="K6" s="150"/>
      <c r="L6" s="2"/>
      <c r="M6" s="2"/>
      <c r="N6" s="2"/>
      <c r="O6" s="2"/>
      <c r="P6" s="242"/>
      <c r="Q6" s="242"/>
      <c r="R6" s="243"/>
      <c r="W6" s="5"/>
    </row>
    <row r="7" spans="1:23" ht="20.100000000000001" customHeight="1" x14ac:dyDescent="0.3">
      <c r="A7" s="10">
        <v>8.41</v>
      </c>
      <c r="B7" s="175" t="s">
        <v>10</v>
      </c>
      <c r="C7" s="2"/>
      <c r="D7" s="2"/>
      <c r="E7" s="2"/>
      <c r="F7" s="2"/>
      <c r="G7" s="2"/>
      <c r="H7" s="2"/>
      <c r="I7" s="5" t="s">
        <v>5</v>
      </c>
      <c r="J7" s="5"/>
      <c r="K7" s="150"/>
      <c r="L7" s="2"/>
      <c r="M7" s="2"/>
      <c r="N7" s="2"/>
      <c r="O7" s="2"/>
      <c r="P7" s="242"/>
      <c r="Q7" s="242"/>
      <c r="R7" s="243"/>
      <c r="W7" s="5"/>
    </row>
    <row r="8" spans="1:23" ht="15" customHeight="1" x14ac:dyDescent="0.3">
      <c r="A8" s="2"/>
      <c r="B8" s="2"/>
      <c r="C8" s="2"/>
      <c r="D8" s="2"/>
      <c r="E8" s="2"/>
      <c r="F8" s="2"/>
      <c r="G8" s="2"/>
      <c r="H8" s="2"/>
      <c r="I8" s="5"/>
      <c r="J8" s="150"/>
      <c r="K8" s="150"/>
      <c r="L8" s="2"/>
      <c r="M8" s="2"/>
      <c r="N8" s="2"/>
      <c r="O8" s="2"/>
      <c r="P8" s="242"/>
      <c r="Q8" s="242"/>
      <c r="R8" s="243"/>
      <c r="W8" s="5"/>
    </row>
    <row r="9" spans="1:23" ht="18" customHeight="1" x14ac:dyDescent="0.3">
      <c r="A9" s="244"/>
      <c r="B9" s="245"/>
      <c r="C9" s="246"/>
      <c r="D9" s="246"/>
      <c r="E9" s="247"/>
      <c r="F9" s="247"/>
      <c r="G9" s="248"/>
      <c r="H9" s="248"/>
      <c r="I9" s="249" t="s">
        <v>213</v>
      </c>
      <c r="J9" s="12"/>
      <c r="K9" s="247"/>
      <c r="L9" s="247"/>
      <c r="M9" s="198"/>
      <c r="N9" s="198"/>
      <c r="O9" s="198"/>
      <c r="P9" s="250"/>
      <c r="Q9" s="251"/>
      <c r="R9" s="252"/>
      <c r="W9" s="253"/>
    </row>
    <row r="10" spans="1:23" ht="15" customHeight="1" x14ac:dyDescent="0.3">
      <c r="A10" s="244"/>
      <c r="B10" s="245"/>
      <c r="C10" s="246"/>
      <c r="D10" s="246"/>
      <c r="E10" s="247"/>
      <c r="F10" s="247"/>
      <c r="G10" s="248"/>
      <c r="H10" s="248"/>
      <c r="I10" s="254"/>
      <c r="J10" s="254"/>
      <c r="K10" s="255"/>
      <c r="L10" s="247"/>
      <c r="M10" s="198"/>
      <c r="N10" s="198"/>
      <c r="O10" s="198"/>
      <c r="P10" s="243"/>
      <c r="Q10" s="251"/>
      <c r="R10" s="252"/>
      <c r="W10" s="256"/>
    </row>
    <row r="11" spans="1:23" ht="18" customHeight="1" x14ac:dyDescent="0.3">
      <c r="A11" s="257"/>
      <c r="B11" s="257"/>
      <c r="C11" s="258"/>
      <c r="D11" s="258"/>
      <c r="E11" s="247"/>
      <c r="F11" s="247"/>
      <c r="G11" s="248"/>
      <c r="H11" s="248"/>
      <c r="I11" s="162" t="s">
        <v>44</v>
      </c>
      <c r="J11" s="259"/>
      <c r="K11" s="260"/>
      <c r="L11" s="247"/>
      <c r="M11" s="198"/>
      <c r="N11" s="198"/>
      <c r="O11" s="198"/>
      <c r="P11" s="149"/>
      <c r="Q11" s="199" t="s">
        <v>214</v>
      </c>
      <c r="R11" s="252"/>
      <c r="W11" s="200"/>
    </row>
    <row r="12" spans="1:23" ht="18" customHeight="1" x14ac:dyDescent="0.3">
      <c r="A12" s="160"/>
      <c r="B12" s="160"/>
      <c r="C12" s="258"/>
      <c r="D12" s="258"/>
      <c r="E12" s="247"/>
      <c r="F12" s="247"/>
      <c r="G12" s="248"/>
      <c r="H12" s="248"/>
      <c r="I12" s="261"/>
      <c r="J12" s="247"/>
      <c r="K12" s="260"/>
      <c r="L12" s="247"/>
      <c r="M12" s="198"/>
      <c r="N12" s="198"/>
      <c r="O12" s="198"/>
      <c r="P12" s="149" t="s">
        <v>12</v>
      </c>
      <c r="Q12" s="21">
        <v>0.66666666666666663</v>
      </c>
      <c r="R12" s="252"/>
    </row>
    <row r="13" spans="1:23" ht="18" customHeight="1" x14ac:dyDescent="0.3">
      <c r="A13" s="262" t="s">
        <v>13</v>
      </c>
      <c r="B13" s="263"/>
      <c r="C13" s="210"/>
      <c r="D13" s="210"/>
      <c r="E13" s="210"/>
      <c r="F13" s="210"/>
      <c r="G13" s="248"/>
      <c r="H13" s="248"/>
      <c r="I13" s="264" t="s">
        <v>66</v>
      </c>
      <c r="J13" s="264"/>
      <c r="K13" s="265"/>
      <c r="L13" s="247"/>
      <c r="M13" s="198"/>
      <c r="N13" s="198"/>
      <c r="O13" s="198"/>
      <c r="P13" s="149" t="s">
        <v>14</v>
      </c>
      <c r="Q13" s="150"/>
      <c r="R13" s="252"/>
    </row>
    <row r="14" spans="1:23" ht="9.9499999999999993" customHeight="1" thickBot="1" x14ac:dyDescent="0.35">
      <c r="A14" s="266"/>
      <c r="B14" s="266"/>
      <c r="C14" s="267"/>
      <c r="D14" s="267"/>
      <c r="E14" s="266"/>
      <c r="F14" s="266"/>
      <c r="G14" s="268"/>
      <c r="H14" s="268"/>
      <c r="I14" s="266"/>
      <c r="J14" s="266"/>
      <c r="K14" s="266"/>
      <c r="L14" s="266"/>
      <c r="M14" s="269"/>
      <c r="N14" s="269"/>
      <c r="O14" s="269"/>
      <c r="P14" s="270"/>
      <c r="Q14" s="271"/>
      <c r="R14" s="266"/>
    </row>
    <row r="15" spans="1:23" ht="3" customHeight="1" thickBot="1" x14ac:dyDescent="0.3">
      <c r="A15" s="272"/>
      <c r="B15" s="273"/>
      <c r="C15" s="274"/>
      <c r="D15" s="274"/>
      <c r="E15" s="273"/>
      <c r="F15" s="273"/>
      <c r="G15" s="275"/>
      <c r="H15" s="275"/>
      <c r="I15" s="273"/>
      <c r="J15" s="273"/>
      <c r="K15" s="273"/>
      <c r="L15" s="273"/>
      <c r="M15" s="276"/>
      <c r="N15" s="276"/>
      <c r="O15" s="276"/>
      <c r="P15" s="277"/>
      <c r="Q15" s="278"/>
      <c r="R15" s="279"/>
    </row>
    <row r="16" spans="1:23" s="130" customFormat="1" ht="15.75" customHeight="1" thickBot="1" x14ac:dyDescent="0.25">
      <c r="A16" s="280" t="s">
        <v>215</v>
      </c>
      <c r="B16" s="365" t="s">
        <v>20</v>
      </c>
      <c r="C16" s="365" t="s">
        <v>57</v>
      </c>
      <c r="D16" s="365" t="s">
        <v>16</v>
      </c>
      <c r="E16" s="367" t="s">
        <v>17</v>
      </c>
      <c r="F16" s="369" t="s">
        <v>18</v>
      </c>
      <c r="G16" s="365" t="s">
        <v>56</v>
      </c>
      <c r="H16" s="371" t="s">
        <v>216</v>
      </c>
      <c r="I16" s="360" t="s">
        <v>217</v>
      </c>
      <c r="J16" s="361"/>
      <c r="K16" s="361"/>
      <c r="L16" s="361"/>
      <c r="M16" s="361"/>
      <c r="N16" s="361"/>
      <c r="O16" s="362"/>
      <c r="P16" s="281" t="s">
        <v>218</v>
      </c>
      <c r="Q16" s="363" t="s">
        <v>219</v>
      </c>
      <c r="R16" s="282" t="s">
        <v>220</v>
      </c>
    </row>
    <row r="17" spans="1:18" s="130" customFormat="1" ht="15.75" customHeight="1" thickBot="1" x14ac:dyDescent="0.3">
      <c r="A17" s="283" t="s">
        <v>221</v>
      </c>
      <c r="B17" s="374"/>
      <c r="C17" s="374"/>
      <c r="D17" s="374"/>
      <c r="E17" s="375"/>
      <c r="F17" s="376"/>
      <c r="G17" s="374"/>
      <c r="H17" s="372"/>
      <c r="I17" s="284">
        <v>1</v>
      </c>
      <c r="J17" s="284">
        <v>2</v>
      </c>
      <c r="K17" s="284">
        <v>3</v>
      </c>
      <c r="L17" s="284"/>
      <c r="M17" s="284">
        <v>4</v>
      </c>
      <c r="N17" s="284">
        <v>5</v>
      </c>
      <c r="O17" s="284">
        <v>6</v>
      </c>
      <c r="P17" s="285" t="s">
        <v>222</v>
      </c>
      <c r="Q17" s="373"/>
      <c r="R17" s="286"/>
    </row>
    <row r="18" spans="1:18" s="97" customFormat="1" ht="17.25" customHeight="1" x14ac:dyDescent="0.2">
      <c r="A18" s="35">
        <v>1</v>
      </c>
      <c r="B18" s="35">
        <f>[21]ДлЮ!D20</f>
        <v>501</v>
      </c>
      <c r="C18" s="287" t="str">
        <f>[21]ДлЮ!E20</f>
        <v>МАРКЕЛОВ</v>
      </c>
      <c r="D18" s="287" t="str">
        <f>[21]ДлЮ!F20</f>
        <v>Михаил</v>
      </c>
      <c r="E18" s="288">
        <f>[21]ДлЮ!G20</f>
        <v>35674</v>
      </c>
      <c r="F18" s="289" t="str">
        <f>[21]ДлЮ!H20</f>
        <v>КМС</v>
      </c>
      <c r="G18" s="290" t="str">
        <f>[21]ДлЮ!I20</f>
        <v xml:space="preserve">Волгоградская область </v>
      </c>
      <c r="H18" s="291">
        <f>[21]ДлЮ!L20</f>
        <v>7.25</v>
      </c>
      <c r="I18" s="123"/>
      <c r="J18" s="123"/>
      <c r="K18" s="123"/>
      <c r="L18" s="123"/>
      <c r="M18" s="123"/>
      <c r="N18" s="123"/>
      <c r="O18" s="123"/>
      <c r="P18" s="122"/>
      <c r="Q18" s="122"/>
      <c r="R18" s="122"/>
    </row>
    <row r="19" spans="1:18" s="97" customFormat="1" ht="17.25" customHeight="1" x14ac:dyDescent="0.2">
      <c r="A19" s="216">
        <v>2</v>
      </c>
      <c r="B19" s="37">
        <f>[21]ДлЮ!D21</f>
        <v>451</v>
      </c>
      <c r="C19" s="56" t="str">
        <f>[21]ДлЮ!E21</f>
        <v>ГУБИН</v>
      </c>
      <c r="D19" s="56" t="str">
        <f>[21]ДлЮ!F21</f>
        <v>Евгений</v>
      </c>
      <c r="E19" s="292">
        <f>[21]ДлЮ!G21</f>
        <v>35613</v>
      </c>
      <c r="F19" s="293" t="str">
        <f>[21]ДлЮ!H21</f>
        <v>КМС</v>
      </c>
      <c r="G19" s="214" t="str">
        <f>[21]ДлЮ!I21</f>
        <v>Москва Челябинская область</v>
      </c>
      <c r="H19" s="294">
        <f>[21]ДлЮ!L21</f>
        <v>7.15</v>
      </c>
      <c r="I19" s="187"/>
      <c r="J19" s="187"/>
      <c r="K19" s="187"/>
      <c r="L19" s="187"/>
      <c r="M19" s="187"/>
      <c r="N19" s="187"/>
      <c r="O19" s="187"/>
      <c r="P19" s="186"/>
      <c r="Q19" s="186"/>
      <c r="R19" s="186"/>
    </row>
    <row r="20" spans="1:18" s="97" customFormat="1" ht="17.25" customHeight="1" x14ac:dyDescent="0.2">
      <c r="A20" s="216">
        <v>3</v>
      </c>
      <c r="B20" s="37">
        <f>[21]ДлЮ!D22</f>
        <v>41</v>
      </c>
      <c r="C20" s="56" t="str">
        <f>[21]ДлЮ!E22</f>
        <v>КОСТЮЧЕНКО</v>
      </c>
      <c r="D20" s="56" t="str">
        <f>[21]ДлЮ!F22</f>
        <v>Олег</v>
      </c>
      <c r="E20" s="292">
        <f>[21]ДлЮ!G22</f>
        <v>36031</v>
      </c>
      <c r="F20" s="293" t="str">
        <f>[21]ДлЮ!H22</f>
        <v>КМС</v>
      </c>
      <c r="G20" s="214" t="str">
        <f>[21]ДлЮ!I22</f>
        <v xml:space="preserve">Хабаровский край </v>
      </c>
      <c r="H20" s="294">
        <f>[21]ДлЮ!L22</f>
        <v>6.95</v>
      </c>
      <c r="I20" s="187"/>
      <c r="J20" s="187"/>
      <c r="K20" s="187"/>
      <c r="L20" s="187"/>
      <c r="M20" s="187"/>
      <c r="N20" s="187"/>
      <c r="O20" s="187"/>
      <c r="P20" s="186"/>
      <c r="Q20" s="186"/>
      <c r="R20" s="186"/>
    </row>
    <row r="21" spans="1:18" s="97" customFormat="1" ht="17.25" customHeight="1" x14ac:dyDescent="0.2">
      <c r="A21" s="216">
        <v>4</v>
      </c>
      <c r="B21" s="37">
        <f>[21]ДлЮ!D23</f>
        <v>339</v>
      </c>
      <c r="C21" s="56" t="str">
        <f>[21]ДлЮ!E23</f>
        <v>МИРЗОЯНЦ</v>
      </c>
      <c r="D21" s="56" t="str">
        <f>[21]ДлЮ!F23</f>
        <v>Олег</v>
      </c>
      <c r="E21" s="292">
        <f>[21]ДлЮ!G23</f>
        <v>35941</v>
      </c>
      <c r="F21" s="293" t="str">
        <f>[21]ДлЮ!H23</f>
        <v>КМС</v>
      </c>
      <c r="G21" s="214" t="str">
        <f>[21]ДлЮ!I23</f>
        <v xml:space="preserve">Ростовская область </v>
      </c>
      <c r="H21" s="294">
        <f>[21]ДлЮ!L23</f>
        <v>7.07</v>
      </c>
      <c r="I21" s="187"/>
      <c r="J21" s="187"/>
      <c r="K21" s="187"/>
      <c r="L21" s="187"/>
      <c r="M21" s="187"/>
      <c r="N21" s="187"/>
      <c r="O21" s="187"/>
      <c r="P21" s="186"/>
      <c r="Q21" s="186"/>
      <c r="R21" s="186"/>
    </row>
    <row r="22" spans="1:18" s="97" customFormat="1" ht="17.25" customHeight="1" x14ac:dyDescent="0.2">
      <c r="A22" s="216">
        <v>5</v>
      </c>
      <c r="B22" s="37">
        <f>[21]ДлЮ!D24</f>
        <v>382</v>
      </c>
      <c r="C22" s="56" t="str">
        <f>[21]ДлЮ!E24</f>
        <v>ЖДАНОВ</v>
      </c>
      <c r="D22" s="56" t="str">
        <f>[21]ДлЮ!F24</f>
        <v>Антон</v>
      </c>
      <c r="E22" s="292">
        <f>[21]ДлЮ!G24</f>
        <v>35546</v>
      </c>
      <c r="F22" s="293" t="str">
        <f>[21]ДлЮ!H24</f>
        <v>КМС</v>
      </c>
      <c r="G22" s="214" t="str">
        <f>[21]ДлЮ!I24</f>
        <v xml:space="preserve">Москва </v>
      </c>
      <c r="H22" s="294">
        <f>[21]ДлЮ!L24</f>
        <v>7.06</v>
      </c>
      <c r="I22" s="187"/>
      <c r="J22" s="187"/>
      <c r="K22" s="187"/>
      <c r="L22" s="187"/>
      <c r="M22" s="187"/>
      <c r="N22" s="187"/>
      <c r="O22" s="187"/>
      <c r="P22" s="186"/>
      <c r="Q22" s="186"/>
      <c r="R22" s="186"/>
    </row>
    <row r="23" spans="1:18" s="97" customFormat="1" ht="17.25" customHeight="1" x14ac:dyDescent="0.2">
      <c r="A23" s="216">
        <v>6</v>
      </c>
      <c r="B23" s="37">
        <f>[21]ДлЮ!D25</f>
        <v>72</v>
      </c>
      <c r="C23" s="56" t="str">
        <f>[21]ДлЮ!E25</f>
        <v>РЯПОЛОВ</v>
      </c>
      <c r="D23" s="56" t="str">
        <f>[21]ДлЮ!F25</f>
        <v>Анатолий</v>
      </c>
      <c r="E23" s="292">
        <f>[21]ДлЮ!G25</f>
        <v>35461</v>
      </c>
      <c r="F23" s="293" t="str">
        <f>[21]ДлЮ!H25</f>
        <v>МС</v>
      </c>
      <c r="G23" s="214" t="str">
        <f>[21]ДлЮ!I25</f>
        <v xml:space="preserve">Краснодарский край </v>
      </c>
      <c r="H23" s="294">
        <f>[21]ДлЮ!L25</f>
        <v>7.47</v>
      </c>
      <c r="I23" s="187"/>
      <c r="J23" s="187"/>
      <c r="K23" s="187"/>
      <c r="L23" s="187"/>
      <c r="M23" s="187"/>
      <c r="N23" s="187"/>
      <c r="O23" s="187"/>
      <c r="P23" s="186"/>
      <c r="Q23" s="186"/>
      <c r="R23" s="186"/>
    </row>
    <row r="24" spans="1:18" s="97" customFormat="1" ht="17.25" customHeight="1" x14ac:dyDescent="0.2">
      <c r="A24" s="216">
        <v>7</v>
      </c>
      <c r="B24" s="37">
        <f>[21]ДлЮ!D26</f>
        <v>348</v>
      </c>
      <c r="C24" s="56" t="str">
        <f>[21]ДлЮ!E26</f>
        <v>ТАТАРИНОВ</v>
      </c>
      <c r="D24" s="56" t="str">
        <f>[21]ДлЮ!F26</f>
        <v>Иван</v>
      </c>
      <c r="E24" s="292">
        <f>[21]ДлЮ!G26</f>
        <v>35454</v>
      </c>
      <c r="F24" s="293" t="str">
        <f>[21]ДлЮ!H26</f>
        <v>КМС</v>
      </c>
      <c r="G24" s="214" t="str">
        <f>[21]ДлЮ!I26</f>
        <v>Москва-1 Иркутская область</v>
      </c>
      <c r="H24" s="294">
        <f>[21]ДлЮ!L26</f>
        <v>7.36</v>
      </c>
      <c r="I24" s="187"/>
      <c r="J24" s="187"/>
      <c r="K24" s="187"/>
      <c r="L24" s="187"/>
      <c r="M24" s="187"/>
      <c r="N24" s="187"/>
      <c r="O24" s="187"/>
      <c r="P24" s="186"/>
      <c r="Q24" s="186"/>
      <c r="R24" s="186"/>
    </row>
    <row r="25" spans="1:18" s="97" customFormat="1" ht="17.25" customHeight="1" x14ac:dyDescent="0.2">
      <c r="A25" s="216">
        <v>8</v>
      </c>
      <c r="B25" s="37">
        <f>[21]ДлЮ!D27</f>
        <v>188</v>
      </c>
      <c r="C25" s="56" t="str">
        <f>[21]ДлЮ!E27</f>
        <v>АБОЛЬСКИЙ</v>
      </c>
      <c r="D25" s="56" t="str">
        <f>[21]ДлЮ!F27</f>
        <v>Алексей</v>
      </c>
      <c r="E25" s="292">
        <f>[21]ДлЮ!G27</f>
        <v>35918</v>
      </c>
      <c r="F25" s="293" t="str">
        <f>[21]ДлЮ!H27</f>
        <v>КМС</v>
      </c>
      <c r="G25" s="214" t="str">
        <f>[21]ДлЮ!I27</f>
        <v xml:space="preserve">Омская область </v>
      </c>
      <c r="H25" s="294">
        <f>[21]ДлЮ!L27</f>
        <v>7.23</v>
      </c>
      <c r="I25" s="187"/>
      <c r="J25" s="187"/>
      <c r="K25" s="187"/>
      <c r="L25" s="187"/>
      <c r="M25" s="187"/>
      <c r="N25" s="187"/>
      <c r="O25" s="187"/>
      <c r="P25" s="186"/>
      <c r="Q25" s="186"/>
      <c r="R25" s="186"/>
    </row>
    <row r="26" spans="1:18" s="97" customFormat="1" ht="17.25" customHeight="1" x14ac:dyDescent="0.2">
      <c r="A26" s="216">
        <v>9</v>
      </c>
      <c r="B26" s="37">
        <f>[21]ДлЮ!D28</f>
        <v>223</v>
      </c>
      <c r="C26" s="56" t="str">
        <f>[21]ДлЮ!E28</f>
        <v>ИДРИСОВ</v>
      </c>
      <c r="D26" s="56" t="str">
        <f>[21]ДлЮ!F28</f>
        <v>Тимур</v>
      </c>
      <c r="E26" s="292">
        <f>[21]ДлЮ!G28</f>
        <v>36194</v>
      </c>
      <c r="F26" s="293" t="str">
        <f>[21]ДлЮ!H28</f>
        <v>КМС</v>
      </c>
      <c r="G26" s="214" t="str">
        <f>[21]ДлЮ!I28</f>
        <v xml:space="preserve">Иркутская область </v>
      </c>
      <c r="H26" s="294">
        <f>[21]ДлЮ!L28</f>
        <v>7.37</v>
      </c>
      <c r="I26" s="187"/>
      <c r="J26" s="187"/>
      <c r="K26" s="187"/>
      <c r="L26" s="187"/>
      <c r="M26" s="187"/>
      <c r="N26" s="187"/>
      <c r="O26" s="187"/>
      <c r="P26" s="186"/>
      <c r="Q26" s="186"/>
      <c r="R26" s="186"/>
    </row>
    <row r="27" spans="1:18" s="97" customFormat="1" ht="17.25" customHeight="1" x14ac:dyDescent="0.2">
      <c r="A27" s="216">
        <v>10</v>
      </c>
      <c r="B27" s="37">
        <f>[21]ДлЮ!D29</f>
        <v>383</v>
      </c>
      <c r="C27" s="56" t="str">
        <f>[21]ДлЮ!E29</f>
        <v>КАРАВАЕВ</v>
      </c>
      <c r="D27" s="56" t="str">
        <f>[21]ДлЮ!F29</f>
        <v>Евгений</v>
      </c>
      <c r="E27" s="292">
        <f>[21]ДлЮ!G29</f>
        <v>36970</v>
      </c>
      <c r="F27" s="293">
        <f>[21]ДлЮ!H29</f>
        <v>1</v>
      </c>
      <c r="G27" s="214" t="str">
        <f>[21]ДлЮ!I29</f>
        <v>Москва Псковская область</v>
      </c>
      <c r="H27" s="294">
        <f>[21]ДлЮ!L29</f>
        <v>7.1</v>
      </c>
      <c r="I27" s="187"/>
      <c r="J27" s="187"/>
      <c r="K27" s="187"/>
      <c r="L27" s="187"/>
      <c r="M27" s="187"/>
      <c r="N27" s="187"/>
      <c r="O27" s="187"/>
      <c r="P27" s="186"/>
      <c r="Q27" s="186"/>
      <c r="R27" s="186"/>
    </row>
    <row r="28" spans="1:18" s="97" customFormat="1" ht="17.25" customHeight="1" x14ac:dyDescent="0.2">
      <c r="A28" s="216">
        <v>11</v>
      </c>
      <c r="B28" s="37">
        <f>[21]ДлЮ!D30</f>
        <v>50</v>
      </c>
      <c r="C28" s="56" t="str">
        <f>[21]ДлЮ!E30</f>
        <v>ЧЕЧЕЛА</v>
      </c>
      <c r="D28" s="56" t="str">
        <f>[21]ДлЮ!F30</f>
        <v>Даниил</v>
      </c>
      <c r="E28" s="292">
        <f>[21]ДлЮ!G30</f>
        <v>36615</v>
      </c>
      <c r="F28" s="293">
        <f>[21]ДлЮ!H30</f>
        <v>2</v>
      </c>
      <c r="G28" s="214" t="str">
        <f>[21]ДлЮ!I30</f>
        <v xml:space="preserve">Красноярский край </v>
      </c>
      <c r="H28" s="294">
        <f>[21]ДлЮ!L30</f>
        <v>7.18</v>
      </c>
      <c r="I28" s="187"/>
      <c r="J28" s="187"/>
      <c r="K28" s="187"/>
      <c r="L28" s="187"/>
      <c r="M28" s="187"/>
      <c r="N28" s="187"/>
      <c r="O28" s="187"/>
      <c r="P28" s="186"/>
      <c r="Q28" s="186"/>
      <c r="R28" s="186"/>
    </row>
    <row r="29" spans="1:18" s="97" customFormat="1" ht="17.25" customHeight="1" x14ac:dyDescent="0.2">
      <c r="A29" s="216">
        <v>12</v>
      </c>
      <c r="B29" s="37">
        <f>[21]ДлЮ!D31</f>
        <v>24</v>
      </c>
      <c r="C29" s="56" t="str">
        <f>[21]ДлЮ!E31</f>
        <v>ТИМОФЕЕВ</v>
      </c>
      <c r="D29" s="56" t="str">
        <f>[21]ДлЮ!F31</f>
        <v>Евгений</v>
      </c>
      <c r="E29" s="292">
        <f>[21]ДлЮ!G31</f>
        <v>35945</v>
      </c>
      <c r="F29" s="293" t="str">
        <f>[21]ДлЮ!H31</f>
        <v>МС</v>
      </c>
      <c r="G29" s="214" t="str">
        <f>[21]ДлЮ!I31</f>
        <v xml:space="preserve">Самарская область </v>
      </c>
      <c r="H29" s="294">
        <f>[21]ДлЮ!L31</f>
        <v>7.18</v>
      </c>
      <c r="I29" s="187"/>
      <c r="J29" s="187"/>
      <c r="K29" s="187"/>
      <c r="L29" s="187"/>
      <c r="M29" s="187"/>
      <c r="N29" s="187"/>
      <c r="O29" s="187"/>
      <c r="P29" s="186"/>
      <c r="Q29" s="186"/>
      <c r="R29" s="186"/>
    </row>
    <row r="30" spans="1:18" s="97" customFormat="1" ht="17.25" customHeight="1" x14ac:dyDescent="0.2">
      <c r="A30" s="216"/>
      <c r="B30" s="37"/>
      <c r="C30" s="56"/>
      <c r="D30" s="56"/>
      <c r="E30" s="295"/>
      <c r="F30" s="293"/>
      <c r="G30" s="214"/>
      <c r="H30" s="179"/>
      <c r="I30" s="187"/>
      <c r="J30" s="187"/>
      <c r="K30" s="187"/>
      <c r="L30" s="187"/>
      <c r="M30" s="187"/>
      <c r="N30" s="187"/>
      <c r="O30" s="187"/>
      <c r="P30" s="186"/>
      <c r="Q30" s="186"/>
      <c r="R30" s="186"/>
    </row>
    <row r="31" spans="1:18" s="97" customFormat="1" ht="17.25" customHeight="1" x14ac:dyDescent="0.2">
      <c r="A31" s="216"/>
      <c r="B31" s="37"/>
      <c r="C31" s="56"/>
      <c r="D31" s="56"/>
      <c r="E31" s="296"/>
      <c r="F31" s="293"/>
      <c r="G31" s="214"/>
      <c r="H31" s="179"/>
      <c r="I31" s="187"/>
      <c r="J31" s="187"/>
      <c r="K31" s="187"/>
      <c r="L31" s="187"/>
      <c r="M31" s="187"/>
      <c r="N31" s="187"/>
      <c r="O31" s="187"/>
      <c r="P31" s="186"/>
      <c r="Q31" s="186"/>
      <c r="R31" s="186"/>
    </row>
    <row r="32" spans="1:18" s="97" customFormat="1" ht="17.25" customHeight="1" x14ac:dyDescent="0.2">
      <c r="A32" s="297"/>
      <c r="B32" s="297"/>
      <c r="C32" s="298"/>
      <c r="D32" s="298"/>
      <c r="E32" s="299"/>
      <c r="F32" s="297"/>
      <c r="G32" s="104"/>
      <c r="H32" s="104"/>
      <c r="I32" s="98"/>
      <c r="J32" s="98"/>
      <c r="K32" s="98"/>
      <c r="L32" s="98"/>
      <c r="M32" s="98"/>
      <c r="N32" s="98"/>
      <c r="O32" s="98"/>
      <c r="P32" s="96"/>
      <c r="Q32" s="96"/>
      <c r="R32" s="96"/>
    </row>
    <row r="33" spans="1:18" ht="15" x14ac:dyDescent="0.25">
      <c r="A33" s="101"/>
      <c r="B33" s="100"/>
      <c r="C33" s="2" t="s">
        <v>49</v>
      </c>
      <c r="D33" s="2"/>
      <c r="E33" s="100"/>
      <c r="F33" s="100"/>
      <c r="G33" s="101"/>
      <c r="H33" s="101"/>
      <c r="I33" s="300"/>
      <c r="J33" s="2" t="s">
        <v>48</v>
      </c>
      <c r="K33" s="100"/>
      <c r="L33" s="100"/>
      <c r="M33" s="100"/>
      <c r="N33" s="100"/>
      <c r="O33" s="100"/>
      <c r="P33" s="99"/>
      <c r="Q33" s="99"/>
      <c r="R33" s="99"/>
    </row>
    <row r="34" spans="1:18" ht="15" x14ac:dyDescent="0.25">
      <c r="A34" s="101"/>
      <c r="B34" s="100"/>
      <c r="C34" s="2"/>
      <c r="D34" s="2"/>
      <c r="E34" s="100"/>
      <c r="F34" s="100"/>
      <c r="G34" s="101"/>
      <c r="H34" s="101"/>
      <c r="I34" s="300"/>
      <c r="J34" s="2"/>
      <c r="K34" s="100"/>
      <c r="L34" s="100"/>
      <c r="M34" s="100"/>
      <c r="N34" s="100"/>
      <c r="O34" s="100"/>
      <c r="P34" s="99"/>
      <c r="Q34" s="99"/>
      <c r="R34" s="99"/>
    </row>
    <row r="35" spans="1:18" ht="15" x14ac:dyDescent="0.25">
      <c r="A35" s="101"/>
      <c r="B35" s="100"/>
      <c r="C35" s="2" t="s">
        <v>47</v>
      </c>
      <c r="D35" s="2"/>
      <c r="E35" s="100"/>
      <c r="F35" s="100"/>
      <c r="G35" s="101"/>
      <c r="H35" s="101"/>
      <c r="I35" s="300"/>
      <c r="J35" s="2" t="s">
        <v>46</v>
      </c>
      <c r="K35" s="100"/>
      <c r="L35" s="100"/>
      <c r="M35" s="100"/>
      <c r="N35" s="100"/>
      <c r="O35" s="100"/>
      <c r="P35" s="99"/>
      <c r="Q35" s="99"/>
      <c r="R35" s="99"/>
    </row>
    <row r="36" spans="1:18" ht="15" x14ac:dyDescent="0.25">
      <c r="A36" s="101"/>
      <c r="B36" s="100"/>
      <c r="C36" s="2"/>
      <c r="D36" s="2"/>
      <c r="E36" s="100"/>
      <c r="F36" s="100"/>
      <c r="G36" s="101"/>
      <c r="H36" s="101"/>
      <c r="I36" s="100"/>
      <c r="J36" s="100"/>
      <c r="K36" s="100"/>
      <c r="L36" s="100"/>
      <c r="M36" s="100"/>
      <c r="N36" s="100"/>
      <c r="O36" s="100"/>
      <c r="P36" s="99"/>
      <c r="Q36" s="99"/>
      <c r="R36" s="99"/>
    </row>
    <row r="37" spans="1:18" ht="15" x14ac:dyDescent="0.25">
      <c r="C37" s="2"/>
      <c r="D37" s="2"/>
    </row>
  </sheetData>
  <mergeCells count="9">
    <mergeCell ref="H16:H17"/>
    <mergeCell ref="I16:O16"/>
    <mergeCell ref="Q16:Q17"/>
    <mergeCell ref="B16:B17"/>
    <mergeCell ref="C16:C17"/>
    <mergeCell ref="D16:D17"/>
    <mergeCell ref="E16:E17"/>
    <mergeCell ref="F16:F17"/>
    <mergeCell ref="G16:G17"/>
  </mergeCells>
  <printOptions horizontalCentered="1"/>
  <pageMargins left="0.19685039370078741" right="0" top="0.59055118110236227" bottom="0.39370078740157483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W36"/>
  <sheetViews>
    <sheetView zoomScaleNormal="100" workbookViewId="0">
      <selection activeCell="AC30" sqref="AC30"/>
    </sheetView>
  </sheetViews>
  <sheetFormatPr defaultColWidth="9.140625" defaultRowHeight="12.75" x14ac:dyDescent="0.2"/>
  <cols>
    <col min="1" max="1" width="5.5703125" style="98" customWidth="1"/>
    <col min="2" max="2" width="6.5703125" style="97" customWidth="1"/>
    <col min="3" max="3" width="14.5703125" style="95" customWidth="1"/>
    <col min="4" max="4" width="10.42578125" style="95" customWidth="1"/>
    <col min="5" max="5" width="10" style="97" customWidth="1"/>
    <col min="6" max="6" width="5.5703125" style="97" customWidth="1"/>
    <col min="7" max="7" width="18.42578125" style="98" customWidth="1"/>
    <col min="8" max="8" width="5.5703125" style="98" customWidth="1"/>
    <col min="9" max="17" width="2" style="97" customWidth="1"/>
    <col min="18" max="18" width="2" style="96" customWidth="1"/>
    <col min="19" max="41" width="2" style="97" customWidth="1"/>
    <col min="42" max="43" width="2.7109375" style="96" customWidth="1"/>
    <col min="44" max="44" width="5.85546875" style="97" customWidth="1"/>
    <col min="45" max="45" width="3.7109375" style="96" customWidth="1"/>
    <col min="46" max="46" width="4.42578125" style="96" customWidth="1"/>
    <col min="47" max="16384" width="9.140625" style="95"/>
  </cols>
  <sheetData>
    <row r="1" spans="1:257" ht="18.75" x14ac:dyDescent="0.3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4"/>
      <c r="P1" s="4"/>
      <c r="Q1" s="4" t="s">
        <v>1</v>
      </c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51"/>
      <c r="AQ1" s="151"/>
      <c r="AR1" s="152"/>
      <c r="AS1" s="151"/>
      <c r="AT1" s="145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</row>
    <row r="2" spans="1:257" ht="18.75" x14ac:dyDescent="0.3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4"/>
      <c r="P2" s="4"/>
      <c r="Q2" s="4" t="s">
        <v>2</v>
      </c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51"/>
      <c r="AQ2" s="151"/>
      <c r="AR2" s="152"/>
      <c r="AS2" s="151"/>
      <c r="AT2" s="145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</row>
    <row r="3" spans="1:257" ht="18.75" x14ac:dyDescent="0.3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4"/>
      <c r="P3" s="4"/>
      <c r="Q3" s="4" t="s">
        <v>3</v>
      </c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51"/>
      <c r="AQ3" s="151"/>
      <c r="AR3" s="152"/>
      <c r="AS3" s="151"/>
      <c r="AT3" s="145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</row>
    <row r="4" spans="1:257" ht="18.75" x14ac:dyDescent="0.3">
      <c r="A4" s="177"/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4"/>
      <c r="P4" s="4"/>
      <c r="Q4" s="4" t="s">
        <v>65</v>
      </c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51"/>
      <c r="AQ4" s="151"/>
      <c r="AR4" s="152"/>
      <c r="AS4" s="151"/>
      <c r="AT4" s="145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</row>
    <row r="5" spans="1:257" ht="19.5" customHeight="1" x14ac:dyDescent="0.3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4"/>
      <c r="P5" s="4"/>
      <c r="Q5" s="4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51"/>
      <c r="AQ5" s="151"/>
      <c r="AR5" s="152"/>
      <c r="AS5" s="151"/>
      <c r="AT5" s="14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</row>
    <row r="6" spans="1:257" ht="18.75" x14ac:dyDescent="0.3">
      <c r="A6" s="301">
        <v>2.4300000000000002</v>
      </c>
      <c r="B6" s="175" t="s">
        <v>69</v>
      </c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5"/>
      <c r="P6" s="5"/>
      <c r="Q6" s="5" t="s">
        <v>64</v>
      </c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51"/>
      <c r="AQ6" s="151"/>
      <c r="AR6" s="152"/>
      <c r="AS6" s="151"/>
      <c r="AT6" s="145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</row>
    <row r="7" spans="1:257" ht="18.75" x14ac:dyDescent="0.3">
      <c r="A7" s="301">
        <v>2.41</v>
      </c>
      <c r="B7" s="175" t="s">
        <v>67</v>
      </c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5"/>
      <c r="P7" s="5"/>
      <c r="Q7" s="5" t="s">
        <v>5</v>
      </c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51"/>
      <c r="AQ7" s="151"/>
      <c r="AR7" s="152"/>
      <c r="AS7" s="151"/>
      <c r="AT7" s="145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</row>
    <row r="8" spans="1:257" ht="18.75" customHeight="1" x14ac:dyDescent="0.3">
      <c r="A8" s="301">
        <v>2.39</v>
      </c>
      <c r="B8" s="175" t="s">
        <v>10</v>
      </c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50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8"/>
      <c r="AO8" s="177"/>
      <c r="AP8" s="151"/>
      <c r="AQ8" s="151"/>
      <c r="AR8" s="152"/>
      <c r="AS8" s="151"/>
      <c r="AT8" s="145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</row>
    <row r="9" spans="1:257" ht="18.75" x14ac:dyDescent="0.3">
      <c r="A9" s="176"/>
      <c r="B9" s="175"/>
      <c r="C9" s="164"/>
      <c r="D9" s="164"/>
      <c r="E9" s="139"/>
      <c r="F9" s="139"/>
      <c r="G9" s="154"/>
      <c r="H9" s="154"/>
      <c r="I9" s="139"/>
      <c r="J9" s="139"/>
      <c r="K9" s="139"/>
      <c r="L9" s="139"/>
      <c r="M9" s="144"/>
      <c r="N9" s="144"/>
      <c r="O9" s="174" t="s">
        <v>63</v>
      </c>
      <c r="P9" s="144"/>
      <c r="Q9" s="144"/>
      <c r="R9" s="145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3"/>
      <c r="AF9" s="139"/>
      <c r="AG9" s="139"/>
      <c r="AH9" s="139"/>
      <c r="AI9" s="139"/>
      <c r="AJ9" s="152"/>
      <c r="AK9" s="139"/>
      <c r="AL9" s="139"/>
      <c r="AM9" s="139"/>
      <c r="AN9" s="173"/>
      <c r="AO9" s="139"/>
      <c r="AP9" s="151"/>
      <c r="AQ9" s="141"/>
      <c r="AR9" s="302"/>
      <c r="AS9" s="166"/>
      <c r="AT9" s="148"/>
    </row>
    <row r="10" spans="1:257" ht="19.5" customHeight="1" x14ac:dyDescent="0.3">
      <c r="A10" s="165"/>
      <c r="B10" s="155"/>
      <c r="C10" s="164"/>
      <c r="D10" s="164"/>
      <c r="E10" s="139"/>
      <c r="F10" s="139"/>
      <c r="G10" s="154"/>
      <c r="H10" s="154"/>
      <c r="I10" s="139"/>
      <c r="J10" s="139"/>
      <c r="K10" s="172"/>
      <c r="L10" s="171" t="s">
        <v>223</v>
      </c>
      <c r="M10" s="168"/>
      <c r="N10" s="168"/>
      <c r="O10" s="170"/>
      <c r="P10" s="168"/>
      <c r="Q10" s="168"/>
      <c r="R10" s="169"/>
      <c r="S10" s="168"/>
      <c r="T10" s="168"/>
      <c r="U10" s="168"/>
      <c r="V10" s="168"/>
      <c r="W10" s="168"/>
      <c r="X10" s="168"/>
      <c r="Y10" s="168"/>
      <c r="Z10" s="168"/>
      <c r="AA10" s="168"/>
      <c r="AB10" s="144"/>
      <c r="AC10" s="144"/>
      <c r="AD10" s="144"/>
      <c r="AE10" s="143"/>
      <c r="AF10" s="139"/>
      <c r="AG10" s="139"/>
      <c r="AH10" s="139"/>
      <c r="AI10" s="139"/>
      <c r="AJ10" s="152"/>
      <c r="AK10" s="139"/>
      <c r="AL10" s="139"/>
      <c r="AM10" s="139"/>
      <c r="AN10" s="139"/>
      <c r="AO10" s="139"/>
      <c r="AP10" s="151"/>
      <c r="AQ10" s="141"/>
      <c r="AR10" s="302"/>
      <c r="AS10" s="166"/>
      <c r="AT10" s="148"/>
    </row>
    <row r="11" spans="1:257" ht="20.25" customHeight="1" x14ac:dyDescent="0.3">
      <c r="A11" s="165"/>
      <c r="B11" s="155"/>
      <c r="C11" s="164"/>
      <c r="D11" s="164"/>
      <c r="E11" s="139"/>
      <c r="F11" s="139"/>
      <c r="G11" s="154"/>
      <c r="H11" s="154"/>
      <c r="I11" s="139"/>
      <c r="J11" s="139"/>
      <c r="K11" s="172"/>
      <c r="L11" s="171"/>
      <c r="M11" s="168"/>
      <c r="N11" s="168"/>
      <c r="O11" s="170"/>
      <c r="P11" s="168"/>
      <c r="Q11" s="168"/>
      <c r="R11" s="169"/>
      <c r="S11" s="168"/>
      <c r="T11" s="168"/>
      <c r="U11" s="168"/>
      <c r="V11" s="168"/>
      <c r="W11" s="168"/>
      <c r="X11" s="168"/>
      <c r="Y11" s="168"/>
      <c r="Z11" s="168"/>
      <c r="AA11" s="168"/>
      <c r="AB11" s="144"/>
      <c r="AC11" s="144"/>
      <c r="AD11" s="144"/>
      <c r="AE11" s="143"/>
      <c r="AF11" s="139"/>
      <c r="AG11" s="139"/>
      <c r="AH11" s="139"/>
      <c r="AI11" s="139"/>
      <c r="AJ11" s="152"/>
      <c r="AK11" s="139"/>
      <c r="AL11" s="139"/>
      <c r="AM11" s="139"/>
      <c r="AN11" s="139"/>
      <c r="AO11" s="139"/>
      <c r="AP11" s="151"/>
      <c r="AQ11" s="141"/>
      <c r="AR11" s="302"/>
      <c r="AS11" s="166"/>
      <c r="AT11" s="148"/>
    </row>
    <row r="12" spans="1:257" ht="18.75" x14ac:dyDescent="0.3">
      <c r="A12" s="165"/>
      <c r="B12" s="160"/>
      <c r="C12" s="164"/>
      <c r="D12" s="164"/>
      <c r="E12" s="139"/>
      <c r="F12" s="139"/>
      <c r="G12" s="154"/>
      <c r="H12" s="154"/>
      <c r="I12" s="139"/>
      <c r="J12" s="139"/>
      <c r="K12" s="139"/>
      <c r="L12" s="139"/>
      <c r="M12" s="144"/>
      <c r="N12" s="144"/>
      <c r="O12" s="163"/>
      <c r="P12" s="158"/>
      <c r="Q12" s="200" t="s">
        <v>44</v>
      </c>
      <c r="R12" s="145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3"/>
      <c r="AF12" s="139"/>
      <c r="AG12" s="139"/>
      <c r="AH12" s="139"/>
      <c r="AI12" s="139"/>
      <c r="AJ12" s="152"/>
      <c r="AK12" s="139"/>
      <c r="AL12" s="139"/>
      <c r="AM12" s="139"/>
      <c r="AN12" s="139"/>
      <c r="AO12" s="139"/>
      <c r="AP12" s="151"/>
      <c r="AQ12" s="149"/>
      <c r="AR12" s="4" t="s">
        <v>61</v>
      </c>
      <c r="AS12" s="21"/>
      <c r="AT12" s="148"/>
    </row>
    <row r="13" spans="1:257" ht="15" customHeight="1" x14ac:dyDescent="0.3">
      <c r="A13" s="160"/>
      <c r="B13" s="160"/>
      <c r="C13" s="159"/>
      <c r="D13" s="159"/>
      <c r="E13" s="139"/>
      <c r="F13" s="139"/>
      <c r="G13" s="154"/>
      <c r="H13" s="154"/>
      <c r="I13" s="139"/>
      <c r="J13" s="139"/>
      <c r="K13" s="139"/>
      <c r="L13" s="139"/>
      <c r="M13" s="144"/>
      <c r="N13" s="144"/>
      <c r="O13" s="144"/>
      <c r="P13" s="144"/>
      <c r="Q13" s="144"/>
      <c r="R13" s="158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3"/>
      <c r="AF13" s="139"/>
      <c r="AG13" s="139"/>
      <c r="AH13" s="139"/>
      <c r="AI13" s="139"/>
      <c r="AJ13" s="152"/>
      <c r="AK13" s="139"/>
      <c r="AL13" s="139"/>
      <c r="AM13" s="139"/>
      <c r="AN13" s="139"/>
      <c r="AO13" s="139"/>
      <c r="AP13" s="151"/>
      <c r="AQ13" s="149" t="s">
        <v>12</v>
      </c>
      <c r="AR13" s="21">
        <v>0.70138888888888884</v>
      </c>
      <c r="AS13" s="150"/>
      <c r="AT13" s="148"/>
    </row>
    <row r="14" spans="1:257" ht="18.75" x14ac:dyDescent="0.3">
      <c r="A14" s="156" t="s">
        <v>13</v>
      </c>
      <c r="B14" s="155"/>
      <c r="C14" s="147"/>
      <c r="D14" s="147"/>
      <c r="E14" s="139"/>
      <c r="F14" s="139"/>
      <c r="G14" s="154"/>
      <c r="H14" s="154"/>
      <c r="I14" s="139"/>
      <c r="J14" s="139"/>
      <c r="K14" s="139"/>
      <c r="L14" s="139"/>
      <c r="M14" s="144"/>
      <c r="N14" s="144"/>
      <c r="O14" s="144"/>
      <c r="P14" s="144"/>
      <c r="Q14" s="153" t="s">
        <v>66</v>
      </c>
      <c r="R14" s="139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3"/>
      <c r="AF14" s="139"/>
      <c r="AG14" s="139"/>
      <c r="AH14" s="139"/>
      <c r="AI14" s="139"/>
      <c r="AJ14" s="152"/>
      <c r="AK14" s="139"/>
      <c r="AL14" s="139"/>
      <c r="AM14" s="139"/>
      <c r="AN14" s="139"/>
      <c r="AO14" s="139"/>
      <c r="AP14" s="151"/>
      <c r="AQ14" s="149" t="s">
        <v>14</v>
      </c>
      <c r="AR14" s="150"/>
      <c r="AS14" s="149"/>
      <c r="AT14" s="148"/>
    </row>
    <row r="15" spans="1:257" ht="8.1" customHeight="1" thickBot="1" x14ac:dyDescent="0.35">
      <c r="A15" s="139"/>
      <c r="B15" s="139"/>
      <c r="C15" s="147"/>
      <c r="D15" s="147"/>
      <c r="E15" s="139"/>
      <c r="F15" s="139"/>
      <c r="G15" s="146"/>
      <c r="H15" s="146"/>
      <c r="I15" s="139"/>
      <c r="J15" s="139"/>
      <c r="K15" s="139"/>
      <c r="L15" s="139"/>
      <c r="M15" s="144"/>
      <c r="N15" s="144"/>
      <c r="O15" s="144"/>
      <c r="P15" s="144"/>
      <c r="Q15" s="144"/>
      <c r="R15" s="145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3"/>
      <c r="AF15" s="139"/>
      <c r="AG15" s="139"/>
      <c r="AH15" s="139"/>
      <c r="AI15" s="139"/>
      <c r="AJ15" s="143"/>
      <c r="AK15" s="139"/>
      <c r="AL15" s="139"/>
      <c r="AM15" s="139"/>
      <c r="AN15" s="139"/>
      <c r="AO15" s="139"/>
      <c r="AP15" s="142"/>
      <c r="AQ15" s="141"/>
      <c r="AR15" s="302"/>
      <c r="AS15" s="140"/>
      <c r="AT15" s="139"/>
    </row>
    <row r="16" spans="1:257" ht="15.75" customHeight="1" thickBot="1" x14ac:dyDescent="0.3">
      <c r="A16" s="350" t="s">
        <v>59</v>
      </c>
      <c r="B16" s="352" t="s">
        <v>58</v>
      </c>
      <c r="C16" s="354" t="s">
        <v>57</v>
      </c>
      <c r="D16" s="354" t="s">
        <v>16</v>
      </c>
      <c r="E16" s="356" t="s">
        <v>17</v>
      </c>
      <c r="F16" s="381" t="s">
        <v>18</v>
      </c>
      <c r="G16" s="354" t="s">
        <v>56</v>
      </c>
      <c r="H16" s="350" t="s">
        <v>216</v>
      </c>
      <c r="I16" s="377" t="s">
        <v>224</v>
      </c>
      <c r="J16" s="378"/>
      <c r="K16" s="379"/>
      <c r="L16" s="380" t="s">
        <v>225</v>
      </c>
      <c r="M16" s="378"/>
      <c r="N16" s="379"/>
      <c r="O16" s="380" t="s">
        <v>226</v>
      </c>
      <c r="P16" s="378"/>
      <c r="Q16" s="379"/>
      <c r="R16" s="303"/>
      <c r="S16" s="304" t="s">
        <v>227</v>
      </c>
      <c r="T16" s="305"/>
      <c r="U16" s="303"/>
      <c r="V16" s="304" t="s">
        <v>228</v>
      </c>
      <c r="W16" s="305"/>
      <c r="X16" s="303"/>
      <c r="Y16" s="304" t="s">
        <v>229</v>
      </c>
      <c r="Z16" s="305"/>
      <c r="AA16" s="303"/>
      <c r="AB16" s="304" t="s">
        <v>230</v>
      </c>
      <c r="AC16" s="305"/>
      <c r="AD16" s="303"/>
      <c r="AE16" s="304" t="s">
        <v>231</v>
      </c>
      <c r="AF16" s="305"/>
      <c r="AG16" s="303"/>
      <c r="AH16" s="304"/>
      <c r="AI16" s="305"/>
      <c r="AJ16" s="303"/>
      <c r="AK16" s="304"/>
      <c r="AL16" s="305"/>
      <c r="AM16" s="303"/>
      <c r="AN16" s="304"/>
      <c r="AO16" s="306"/>
      <c r="AP16" s="346" t="s">
        <v>55</v>
      </c>
      <c r="AQ16" s="346" t="s">
        <v>51</v>
      </c>
      <c r="AR16" s="346" t="s">
        <v>54</v>
      </c>
      <c r="AS16" s="346" t="s">
        <v>50</v>
      </c>
      <c r="AT16" s="346" t="s">
        <v>53</v>
      </c>
    </row>
    <row r="17" spans="1:257" ht="13.5" customHeight="1" thickBot="1" x14ac:dyDescent="0.25">
      <c r="A17" s="351"/>
      <c r="B17" s="353" t="s">
        <v>20</v>
      </c>
      <c r="C17" s="355"/>
      <c r="D17" s="355"/>
      <c r="E17" s="357" t="s">
        <v>52</v>
      </c>
      <c r="F17" s="382" t="s">
        <v>18</v>
      </c>
      <c r="G17" s="355" t="s">
        <v>19</v>
      </c>
      <c r="H17" s="351"/>
      <c r="I17" s="307">
        <v>1</v>
      </c>
      <c r="J17" s="308">
        <v>2</v>
      </c>
      <c r="K17" s="308">
        <v>3</v>
      </c>
      <c r="L17" s="307">
        <v>1</v>
      </c>
      <c r="M17" s="308">
        <v>2</v>
      </c>
      <c r="N17" s="308">
        <v>3</v>
      </c>
      <c r="O17" s="307">
        <v>1</v>
      </c>
      <c r="P17" s="308">
        <v>2</v>
      </c>
      <c r="Q17" s="308">
        <v>3</v>
      </c>
      <c r="R17" s="307">
        <v>1</v>
      </c>
      <c r="S17" s="308">
        <v>2</v>
      </c>
      <c r="T17" s="308">
        <v>3</v>
      </c>
      <c r="U17" s="307">
        <v>1</v>
      </c>
      <c r="V17" s="308">
        <v>2</v>
      </c>
      <c r="W17" s="308">
        <v>3</v>
      </c>
      <c r="X17" s="307">
        <v>1</v>
      </c>
      <c r="Y17" s="308">
        <v>2</v>
      </c>
      <c r="Z17" s="308">
        <v>3</v>
      </c>
      <c r="AA17" s="307">
        <v>1</v>
      </c>
      <c r="AB17" s="308">
        <v>2</v>
      </c>
      <c r="AC17" s="308">
        <v>3</v>
      </c>
      <c r="AD17" s="307">
        <v>1</v>
      </c>
      <c r="AE17" s="308">
        <v>2</v>
      </c>
      <c r="AF17" s="308">
        <v>3</v>
      </c>
      <c r="AG17" s="307">
        <v>1</v>
      </c>
      <c r="AH17" s="308">
        <v>2</v>
      </c>
      <c r="AI17" s="308">
        <v>3</v>
      </c>
      <c r="AJ17" s="307">
        <v>1</v>
      </c>
      <c r="AK17" s="308">
        <v>2</v>
      </c>
      <c r="AL17" s="308">
        <v>3</v>
      </c>
      <c r="AM17" s="307">
        <v>1</v>
      </c>
      <c r="AN17" s="308">
        <v>2</v>
      </c>
      <c r="AO17" s="308">
        <v>3</v>
      </c>
      <c r="AP17" s="347"/>
      <c r="AQ17" s="347" t="s">
        <v>51</v>
      </c>
      <c r="AR17" s="347"/>
      <c r="AS17" s="347" t="s">
        <v>51</v>
      </c>
      <c r="AT17" s="347" t="s">
        <v>50</v>
      </c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  <c r="IW17" s="130"/>
    </row>
    <row r="18" spans="1:257" ht="18" customHeight="1" x14ac:dyDescent="0.25">
      <c r="A18" s="129">
        <v>1</v>
      </c>
      <c r="B18" s="117">
        <f>[22]ВысЮ!C30</f>
        <v>414</v>
      </c>
      <c r="C18" s="309" t="str">
        <f>[22]ВысЮ!D30</f>
        <v>МОРОЗОВ</v>
      </c>
      <c r="D18" s="118" t="str">
        <f>[22]ВысЮ!E30</f>
        <v>Сергей</v>
      </c>
      <c r="E18" s="180" t="str">
        <f>[22]ВысЮ!F30</f>
        <v>06.10.1999</v>
      </c>
      <c r="F18" s="117" t="str">
        <f>[22]ВысЮ!G30</f>
        <v>КМС</v>
      </c>
      <c r="G18" s="310" t="str">
        <f>[22]ВысЮ!H30</f>
        <v xml:space="preserve">Чувашская республика </v>
      </c>
      <c r="H18" s="311">
        <v>207</v>
      </c>
      <c r="I18" s="312"/>
      <c r="J18" s="313"/>
      <c r="K18" s="314"/>
      <c r="L18" s="315"/>
      <c r="M18" s="313"/>
      <c r="N18" s="316"/>
      <c r="O18" s="312"/>
      <c r="P18" s="313"/>
      <c r="Q18" s="314"/>
      <c r="R18" s="315"/>
      <c r="S18" s="313"/>
      <c r="T18" s="316"/>
      <c r="U18" s="312"/>
      <c r="V18" s="313"/>
      <c r="W18" s="314"/>
      <c r="X18" s="315"/>
      <c r="Y18" s="313"/>
      <c r="Z18" s="316"/>
      <c r="AA18" s="312"/>
      <c r="AB18" s="313"/>
      <c r="AC18" s="314"/>
      <c r="AD18" s="315"/>
      <c r="AE18" s="313"/>
      <c r="AF18" s="316"/>
      <c r="AG18" s="312"/>
      <c r="AH18" s="313"/>
      <c r="AI18" s="314"/>
      <c r="AJ18" s="315"/>
      <c r="AK18" s="313"/>
      <c r="AL18" s="316"/>
      <c r="AM18" s="312"/>
      <c r="AN18" s="313"/>
      <c r="AO18" s="314"/>
      <c r="AP18" s="317"/>
      <c r="AQ18" s="317"/>
      <c r="AR18" s="311"/>
      <c r="AS18" s="318"/>
      <c r="AT18" s="319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  <c r="IW18" s="97"/>
    </row>
    <row r="19" spans="1:257" ht="18" customHeight="1" x14ac:dyDescent="0.25">
      <c r="A19" s="119">
        <v>2</v>
      </c>
      <c r="B19" s="117">
        <f>[22]ВысЮ!C34</f>
        <v>350</v>
      </c>
      <c r="C19" s="309" t="str">
        <f>[22]ВысЮ!D34</f>
        <v>КУРБАНОВ</v>
      </c>
      <c r="D19" s="118" t="str">
        <f>[22]ВысЮ!E34</f>
        <v>Никита</v>
      </c>
      <c r="E19" s="180" t="str">
        <f>[22]ВысЮ!F34</f>
        <v>13.04.1999</v>
      </c>
      <c r="F19" s="117" t="str">
        <f>[22]ВысЮ!G34</f>
        <v>МС</v>
      </c>
      <c r="G19" s="310" t="str">
        <f>[22]ВысЮ!H34</f>
        <v xml:space="preserve">Москва-1 </v>
      </c>
      <c r="H19" s="319">
        <v>207</v>
      </c>
      <c r="I19" s="320"/>
      <c r="J19" s="321"/>
      <c r="K19" s="322"/>
      <c r="L19" s="323"/>
      <c r="M19" s="321"/>
      <c r="N19" s="324"/>
      <c r="O19" s="320"/>
      <c r="P19" s="321"/>
      <c r="Q19" s="322"/>
      <c r="R19" s="323"/>
      <c r="S19" s="321"/>
      <c r="T19" s="324"/>
      <c r="U19" s="320"/>
      <c r="V19" s="321"/>
      <c r="W19" s="322"/>
      <c r="X19" s="323"/>
      <c r="Y19" s="321"/>
      <c r="Z19" s="324"/>
      <c r="AA19" s="320"/>
      <c r="AB19" s="321"/>
      <c r="AC19" s="322"/>
      <c r="AD19" s="323"/>
      <c r="AE19" s="321"/>
      <c r="AF19" s="324"/>
      <c r="AG19" s="320"/>
      <c r="AH19" s="321"/>
      <c r="AI19" s="322"/>
      <c r="AJ19" s="323"/>
      <c r="AK19" s="321"/>
      <c r="AL19" s="324"/>
      <c r="AM19" s="320"/>
      <c r="AN19" s="321"/>
      <c r="AO19" s="322"/>
      <c r="AP19" s="325"/>
      <c r="AQ19" s="325"/>
      <c r="AR19" s="319"/>
      <c r="AS19" s="108"/>
      <c r="AT19" s="319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  <c r="IW19" s="97"/>
    </row>
    <row r="20" spans="1:257" ht="18" customHeight="1" x14ac:dyDescent="0.25">
      <c r="A20" s="119">
        <v>3</v>
      </c>
      <c r="B20" s="117">
        <f>[22]ВысЮ!C20</f>
        <v>381</v>
      </c>
      <c r="C20" s="309" t="str">
        <f>[22]ВысЮ!D20</f>
        <v>ЕФАНОВ</v>
      </c>
      <c r="D20" s="118" t="str">
        <f>[22]ВысЮ!E20</f>
        <v>Алексей</v>
      </c>
      <c r="E20" s="180" t="str">
        <f>[22]ВысЮ!F20</f>
        <v>06.10.1997</v>
      </c>
      <c r="F20" s="117" t="str">
        <f>[22]ВысЮ!G20</f>
        <v>МС</v>
      </c>
      <c r="G20" s="310" t="str">
        <f>[22]ВысЮ!H20</f>
        <v>Москва Липецкая область</v>
      </c>
      <c r="H20" s="319">
        <v>207</v>
      </c>
      <c r="I20" s="320"/>
      <c r="J20" s="321"/>
      <c r="K20" s="322"/>
      <c r="L20" s="323"/>
      <c r="M20" s="321"/>
      <c r="N20" s="324"/>
      <c r="O20" s="320"/>
      <c r="P20" s="321"/>
      <c r="Q20" s="322"/>
      <c r="R20" s="323"/>
      <c r="S20" s="321"/>
      <c r="T20" s="324"/>
      <c r="U20" s="320"/>
      <c r="V20" s="321"/>
      <c r="W20" s="322"/>
      <c r="X20" s="323"/>
      <c r="Y20" s="321"/>
      <c r="Z20" s="324"/>
      <c r="AA20" s="320"/>
      <c r="AB20" s="321"/>
      <c r="AC20" s="322"/>
      <c r="AD20" s="323"/>
      <c r="AE20" s="321"/>
      <c r="AF20" s="324"/>
      <c r="AG20" s="320"/>
      <c r="AH20" s="321"/>
      <c r="AI20" s="322"/>
      <c r="AJ20" s="323"/>
      <c r="AK20" s="321"/>
      <c r="AL20" s="324"/>
      <c r="AM20" s="320"/>
      <c r="AN20" s="321"/>
      <c r="AO20" s="322"/>
      <c r="AP20" s="325"/>
      <c r="AQ20" s="325"/>
      <c r="AR20" s="319"/>
      <c r="AS20" s="108"/>
      <c r="AT20" s="119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  <c r="IW20" s="97"/>
    </row>
    <row r="21" spans="1:257" ht="18" customHeight="1" x14ac:dyDescent="0.25">
      <c r="A21" s="119">
        <v>4</v>
      </c>
      <c r="B21" s="117">
        <f>[22]ВысЮ!C39</f>
        <v>98</v>
      </c>
      <c r="C21" s="326" t="str">
        <f>[22]ВысЮ!D39</f>
        <v>ПУНТУС</v>
      </c>
      <c r="D21" s="118" t="str">
        <f>[22]ВысЮ!E39</f>
        <v>Антон</v>
      </c>
      <c r="E21" s="180" t="str">
        <f>[22]ВысЮ!F39</f>
        <v>16.06.1999</v>
      </c>
      <c r="F21" s="117" t="str">
        <f>[22]ВысЮ!G39</f>
        <v>МС</v>
      </c>
      <c r="G21" s="179" t="str">
        <f>[22]ВысЮ!H39</f>
        <v xml:space="preserve">Кемеровская область </v>
      </c>
      <c r="H21" s="319">
        <v>204</v>
      </c>
      <c r="I21" s="320"/>
      <c r="J21" s="321"/>
      <c r="K21" s="322"/>
      <c r="L21" s="323"/>
      <c r="M21" s="321"/>
      <c r="N21" s="324"/>
      <c r="O21" s="320"/>
      <c r="P21" s="321"/>
      <c r="Q21" s="322"/>
      <c r="R21" s="323"/>
      <c r="S21" s="321"/>
      <c r="T21" s="324"/>
      <c r="U21" s="320"/>
      <c r="V21" s="321"/>
      <c r="W21" s="322"/>
      <c r="X21" s="323"/>
      <c r="Y21" s="321"/>
      <c r="Z21" s="324"/>
      <c r="AA21" s="320"/>
      <c r="AB21" s="321"/>
      <c r="AC21" s="322"/>
      <c r="AD21" s="323"/>
      <c r="AE21" s="321"/>
      <c r="AF21" s="324"/>
      <c r="AG21" s="320"/>
      <c r="AH21" s="321"/>
      <c r="AI21" s="322"/>
      <c r="AJ21" s="323"/>
      <c r="AK21" s="321"/>
      <c r="AL21" s="324"/>
      <c r="AM21" s="320"/>
      <c r="AN21" s="321"/>
      <c r="AO21" s="322"/>
      <c r="AP21" s="325"/>
      <c r="AQ21" s="325"/>
      <c r="AR21" s="319"/>
      <c r="AS21" s="108"/>
      <c r="AT21" s="319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  <c r="IW21" s="97"/>
    </row>
    <row r="22" spans="1:257" ht="18" customHeight="1" x14ac:dyDescent="0.25">
      <c r="A22" s="119">
        <v>5</v>
      </c>
      <c r="B22" s="117">
        <f>[22]ВысЮ!C28</f>
        <v>398</v>
      </c>
      <c r="C22" s="327" t="str">
        <f>[22]ВысЮ!D28</f>
        <v>ГАЙНУТДИНОВ</v>
      </c>
      <c r="D22" s="118" t="str">
        <f>[22]ВысЮ!E28</f>
        <v>Азат</v>
      </c>
      <c r="E22" s="180" t="str">
        <f>[22]ВысЮ!F28</f>
        <v>24.06.1999</v>
      </c>
      <c r="F22" s="117" t="str">
        <f>[22]ВысЮ!G28</f>
        <v>МС</v>
      </c>
      <c r="G22" s="310" t="str">
        <f>[22]ВысЮ!H28</f>
        <v xml:space="preserve">Республика Татарстан </v>
      </c>
      <c r="H22" s="319">
        <v>207</v>
      </c>
      <c r="I22" s="320"/>
      <c r="J22" s="321"/>
      <c r="K22" s="322"/>
      <c r="L22" s="323"/>
      <c r="M22" s="321"/>
      <c r="N22" s="324"/>
      <c r="O22" s="320"/>
      <c r="P22" s="321"/>
      <c r="Q22" s="322"/>
      <c r="R22" s="323"/>
      <c r="S22" s="321"/>
      <c r="T22" s="324"/>
      <c r="U22" s="320"/>
      <c r="V22" s="321"/>
      <c r="W22" s="322"/>
      <c r="X22" s="323"/>
      <c r="Y22" s="321"/>
      <c r="Z22" s="324"/>
      <c r="AA22" s="320"/>
      <c r="AB22" s="321"/>
      <c r="AC22" s="322"/>
      <c r="AD22" s="323"/>
      <c r="AE22" s="321"/>
      <c r="AF22" s="324"/>
      <c r="AG22" s="320"/>
      <c r="AH22" s="321"/>
      <c r="AI22" s="322"/>
      <c r="AJ22" s="323"/>
      <c r="AK22" s="321"/>
      <c r="AL22" s="324"/>
      <c r="AM22" s="320"/>
      <c r="AN22" s="321"/>
      <c r="AO22" s="322"/>
      <c r="AP22" s="325"/>
      <c r="AQ22" s="325"/>
      <c r="AR22" s="319"/>
      <c r="AS22" s="108"/>
      <c r="AT22" s="319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97"/>
      <c r="IO22" s="97"/>
      <c r="IP22" s="97"/>
      <c r="IQ22" s="97"/>
      <c r="IR22" s="97"/>
      <c r="IS22" s="97"/>
      <c r="IT22" s="97"/>
      <c r="IU22" s="97"/>
      <c r="IV22" s="97"/>
      <c r="IW22" s="97"/>
    </row>
    <row r="23" spans="1:257" ht="18" customHeight="1" x14ac:dyDescent="0.25">
      <c r="A23" s="119">
        <v>6</v>
      </c>
      <c r="B23" s="117">
        <f>[22]ВысЮ!C23</f>
        <v>138</v>
      </c>
      <c r="C23" s="309" t="str">
        <f>[22]ВысЮ!D23</f>
        <v>КРЫЛОВ</v>
      </c>
      <c r="D23" s="118" t="str">
        <f>[22]ВысЮ!E23</f>
        <v>Сергей</v>
      </c>
      <c r="E23" s="180" t="str">
        <f>[22]ВысЮ!F23</f>
        <v>29.07.1999</v>
      </c>
      <c r="F23" s="117" t="str">
        <f>[22]ВысЮ!G23</f>
        <v>КМС</v>
      </c>
      <c r="G23" s="310" t="str">
        <f>[22]ВысЮ!H23</f>
        <v>Санкт-Петербург-2 Курская область</v>
      </c>
      <c r="H23" s="319">
        <v>207</v>
      </c>
      <c r="I23" s="320"/>
      <c r="J23" s="321"/>
      <c r="K23" s="322"/>
      <c r="L23" s="323"/>
      <c r="M23" s="321"/>
      <c r="N23" s="324"/>
      <c r="O23" s="320"/>
      <c r="P23" s="321"/>
      <c r="Q23" s="322"/>
      <c r="R23" s="323"/>
      <c r="S23" s="321"/>
      <c r="T23" s="324"/>
      <c r="U23" s="320"/>
      <c r="V23" s="321"/>
      <c r="W23" s="322"/>
      <c r="X23" s="323"/>
      <c r="Y23" s="321"/>
      <c r="Z23" s="324"/>
      <c r="AA23" s="320"/>
      <c r="AB23" s="321"/>
      <c r="AC23" s="322"/>
      <c r="AD23" s="323"/>
      <c r="AE23" s="321"/>
      <c r="AF23" s="324"/>
      <c r="AG23" s="320"/>
      <c r="AH23" s="321"/>
      <c r="AI23" s="322"/>
      <c r="AJ23" s="323"/>
      <c r="AK23" s="321"/>
      <c r="AL23" s="324"/>
      <c r="AM23" s="320"/>
      <c r="AN23" s="321"/>
      <c r="AO23" s="322"/>
      <c r="AP23" s="325"/>
      <c r="AQ23" s="325"/>
      <c r="AR23" s="319"/>
      <c r="AS23" s="108"/>
      <c r="AT23" s="319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  <c r="IW23" s="97"/>
    </row>
    <row r="24" spans="1:257" ht="18" customHeight="1" x14ac:dyDescent="0.25">
      <c r="A24" s="119">
        <v>7</v>
      </c>
      <c r="B24" s="117">
        <f>[22]ВысЮ!C29</f>
        <v>492</v>
      </c>
      <c r="C24" s="309" t="str">
        <f>[22]ВысЮ!D29</f>
        <v>ГАТИЦКИЙ</v>
      </c>
      <c r="D24" s="118" t="str">
        <f>[22]ВысЮ!E29</f>
        <v>Александр</v>
      </c>
      <c r="E24" s="180" t="str">
        <f>[22]ВысЮ!F29</f>
        <v>09.02.1998</v>
      </c>
      <c r="F24" s="117" t="str">
        <f>[22]ВысЮ!G29</f>
        <v>КМС</v>
      </c>
      <c r="G24" s="310" t="str">
        <f>[22]ВысЮ!H29</f>
        <v xml:space="preserve">Волгоградская область </v>
      </c>
      <c r="H24" s="319">
        <v>207</v>
      </c>
      <c r="I24" s="320"/>
      <c r="J24" s="321"/>
      <c r="K24" s="322"/>
      <c r="L24" s="323"/>
      <c r="M24" s="321"/>
      <c r="N24" s="324"/>
      <c r="O24" s="320"/>
      <c r="P24" s="321"/>
      <c r="Q24" s="322"/>
      <c r="R24" s="323"/>
      <c r="S24" s="321"/>
      <c r="T24" s="324"/>
      <c r="U24" s="320"/>
      <c r="V24" s="321"/>
      <c r="W24" s="322"/>
      <c r="X24" s="323"/>
      <c r="Y24" s="321"/>
      <c r="Z24" s="324"/>
      <c r="AA24" s="320"/>
      <c r="AB24" s="321"/>
      <c r="AC24" s="322"/>
      <c r="AD24" s="323"/>
      <c r="AE24" s="321"/>
      <c r="AF24" s="324"/>
      <c r="AG24" s="320"/>
      <c r="AH24" s="321"/>
      <c r="AI24" s="322"/>
      <c r="AJ24" s="323"/>
      <c r="AK24" s="321"/>
      <c r="AL24" s="324"/>
      <c r="AM24" s="320"/>
      <c r="AN24" s="321"/>
      <c r="AO24" s="322"/>
      <c r="AP24" s="325"/>
      <c r="AQ24" s="325"/>
      <c r="AR24" s="319"/>
      <c r="AS24" s="108"/>
      <c r="AT24" s="319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  <c r="IW24" s="97"/>
    </row>
    <row r="25" spans="1:257" ht="18" customHeight="1" x14ac:dyDescent="0.25">
      <c r="A25" s="119">
        <v>8</v>
      </c>
      <c r="B25" s="117">
        <f>[22]ВысЮ!C31</f>
        <v>340</v>
      </c>
      <c r="C25" s="309" t="str">
        <f>[22]ВысЮ!D31</f>
        <v>КИСЛЯКОВ</v>
      </c>
      <c r="D25" s="118" t="str">
        <f>[22]ВысЮ!E31</f>
        <v>Владислав</v>
      </c>
      <c r="E25" s="180" t="str">
        <f>[22]ВысЮ!F31</f>
        <v>12.04.2002</v>
      </c>
      <c r="F25" s="117" t="str">
        <f>[22]ВысЮ!G31</f>
        <v>КМС</v>
      </c>
      <c r="G25" s="310" t="str">
        <f>[22]ВысЮ!H31</f>
        <v xml:space="preserve">Ростовская область </v>
      </c>
      <c r="H25" s="319">
        <v>207</v>
      </c>
      <c r="I25" s="320"/>
      <c r="J25" s="321"/>
      <c r="K25" s="322"/>
      <c r="L25" s="323"/>
      <c r="M25" s="321"/>
      <c r="N25" s="324"/>
      <c r="O25" s="320"/>
      <c r="P25" s="321"/>
      <c r="Q25" s="322"/>
      <c r="R25" s="323"/>
      <c r="S25" s="321"/>
      <c r="T25" s="324"/>
      <c r="U25" s="320"/>
      <c r="V25" s="321"/>
      <c r="W25" s="322"/>
      <c r="X25" s="323"/>
      <c r="Y25" s="321"/>
      <c r="Z25" s="324"/>
      <c r="AA25" s="320"/>
      <c r="AB25" s="321"/>
      <c r="AC25" s="322"/>
      <c r="AD25" s="323"/>
      <c r="AE25" s="321"/>
      <c r="AF25" s="324"/>
      <c r="AG25" s="320"/>
      <c r="AH25" s="321"/>
      <c r="AI25" s="322"/>
      <c r="AJ25" s="323"/>
      <c r="AK25" s="321"/>
      <c r="AL25" s="324"/>
      <c r="AM25" s="320"/>
      <c r="AN25" s="321"/>
      <c r="AO25" s="322"/>
      <c r="AP25" s="325"/>
      <c r="AQ25" s="325"/>
      <c r="AR25" s="319"/>
      <c r="AS25" s="108"/>
      <c r="AT25" s="319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  <c r="IW25" s="97"/>
    </row>
    <row r="26" spans="1:257" ht="18" customHeight="1" x14ac:dyDescent="0.25">
      <c r="A26" s="119">
        <v>9</v>
      </c>
      <c r="B26" s="117">
        <f>[22]ВысЮ!C41</f>
        <v>450</v>
      </c>
      <c r="C26" s="309" t="str">
        <f>[22]ВысЮ!D41</f>
        <v>ВЕДЕШКИН</v>
      </c>
      <c r="D26" s="118" t="str">
        <f>[22]ВысЮ!E41</f>
        <v>Кирилл</v>
      </c>
      <c r="E26" s="180" t="str">
        <f>[22]ВысЮ!F41</f>
        <v>07.10.1998</v>
      </c>
      <c r="F26" s="117" t="str">
        <f>[22]ВысЮ!G41</f>
        <v>КМС</v>
      </c>
      <c r="G26" s="310" t="str">
        <f>[22]ВысЮ!H41</f>
        <v xml:space="preserve">Челябинская область </v>
      </c>
      <c r="H26" s="319">
        <v>207</v>
      </c>
      <c r="I26" s="320"/>
      <c r="J26" s="321"/>
      <c r="K26" s="322"/>
      <c r="L26" s="323"/>
      <c r="M26" s="321"/>
      <c r="N26" s="324"/>
      <c r="O26" s="320"/>
      <c r="P26" s="321"/>
      <c r="Q26" s="322"/>
      <c r="R26" s="323"/>
      <c r="S26" s="321"/>
      <c r="T26" s="324"/>
      <c r="U26" s="320"/>
      <c r="V26" s="321"/>
      <c r="W26" s="322"/>
      <c r="X26" s="323"/>
      <c r="Y26" s="321"/>
      <c r="Z26" s="324"/>
      <c r="AA26" s="320"/>
      <c r="AB26" s="321"/>
      <c r="AC26" s="322"/>
      <c r="AD26" s="323"/>
      <c r="AE26" s="321"/>
      <c r="AF26" s="324"/>
      <c r="AG26" s="320"/>
      <c r="AH26" s="321"/>
      <c r="AI26" s="322"/>
      <c r="AJ26" s="323"/>
      <c r="AK26" s="321"/>
      <c r="AL26" s="324"/>
      <c r="AM26" s="320"/>
      <c r="AN26" s="321"/>
      <c r="AO26" s="322"/>
      <c r="AP26" s="325"/>
      <c r="AQ26" s="325"/>
      <c r="AR26" s="319"/>
      <c r="AS26" s="108"/>
      <c r="AT26" s="319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  <c r="DO26" s="97"/>
      <c r="DP26" s="97"/>
      <c r="DQ26" s="97"/>
      <c r="DR26" s="97"/>
      <c r="DS26" s="97"/>
      <c r="DT26" s="97"/>
      <c r="DU26" s="97"/>
      <c r="DV26" s="97"/>
      <c r="DW26" s="97"/>
      <c r="DX26" s="97"/>
      <c r="DY26" s="97"/>
      <c r="DZ26" s="97"/>
      <c r="EA26" s="97"/>
      <c r="EB26" s="97"/>
      <c r="EC26" s="97"/>
      <c r="ED26" s="97"/>
      <c r="EE26" s="97"/>
      <c r="EF26" s="97"/>
      <c r="EG26" s="97"/>
      <c r="EH26" s="97"/>
      <c r="EI26" s="97"/>
      <c r="EJ26" s="97"/>
      <c r="EK26" s="97"/>
      <c r="EL26" s="97"/>
      <c r="EM26" s="97"/>
      <c r="EN26" s="97"/>
      <c r="EO26" s="97"/>
      <c r="EP26" s="97"/>
      <c r="EQ26" s="97"/>
      <c r="ER26" s="97"/>
      <c r="ES26" s="97"/>
      <c r="ET26" s="97"/>
      <c r="EU26" s="97"/>
      <c r="EV26" s="97"/>
      <c r="EW26" s="97"/>
      <c r="EX26" s="97"/>
      <c r="EY26" s="97"/>
      <c r="EZ26" s="97"/>
      <c r="FA26" s="97"/>
      <c r="FB26" s="97"/>
      <c r="FC26" s="97"/>
      <c r="FD26" s="97"/>
      <c r="FE26" s="97"/>
      <c r="FF26" s="97"/>
      <c r="FG26" s="97"/>
      <c r="FH26" s="97"/>
      <c r="FI26" s="97"/>
      <c r="FJ26" s="97"/>
      <c r="FK26" s="97"/>
      <c r="FL26" s="97"/>
      <c r="FM26" s="97"/>
      <c r="FN26" s="97"/>
      <c r="FO26" s="97"/>
      <c r="FP26" s="97"/>
      <c r="FQ26" s="97"/>
      <c r="FR26" s="97"/>
      <c r="FS26" s="97"/>
      <c r="FT26" s="97"/>
      <c r="FU26" s="97"/>
      <c r="FV26" s="97"/>
      <c r="FW26" s="97"/>
      <c r="FX26" s="97"/>
      <c r="FY26" s="97"/>
      <c r="FZ26" s="97"/>
      <c r="GA26" s="97"/>
      <c r="GB26" s="97"/>
      <c r="GC26" s="97"/>
      <c r="GD26" s="97"/>
      <c r="GE26" s="97"/>
      <c r="GF26" s="97"/>
      <c r="GG26" s="97"/>
      <c r="GH26" s="97"/>
      <c r="GI26" s="97"/>
      <c r="GJ26" s="97"/>
      <c r="GK26" s="97"/>
      <c r="GL26" s="97"/>
      <c r="GM26" s="97"/>
      <c r="GN26" s="97"/>
      <c r="GO26" s="97"/>
      <c r="GP26" s="97"/>
      <c r="GQ26" s="97"/>
      <c r="GR26" s="97"/>
      <c r="GS26" s="97"/>
      <c r="GT26" s="97"/>
      <c r="GU26" s="97"/>
      <c r="GV26" s="97"/>
      <c r="GW26" s="97"/>
      <c r="GX26" s="97"/>
      <c r="GY26" s="97"/>
      <c r="GZ26" s="97"/>
      <c r="HA26" s="97"/>
      <c r="HB26" s="97"/>
      <c r="HC26" s="97"/>
      <c r="HD26" s="97"/>
      <c r="HE26" s="97"/>
      <c r="HF26" s="97"/>
      <c r="HG26" s="97"/>
      <c r="HH26" s="97"/>
      <c r="HI26" s="97"/>
      <c r="HJ26" s="97"/>
      <c r="HK26" s="97"/>
      <c r="HL26" s="97"/>
      <c r="HM26" s="97"/>
      <c r="HN26" s="97"/>
      <c r="HO26" s="97"/>
      <c r="HP26" s="97"/>
      <c r="HQ26" s="97"/>
      <c r="HR26" s="97"/>
      <c r="HS26" s="97"/>
      <c r="HT26" s="97"/>
      <c r="HU26" s="97"/>
      <c r="HV26" s="97"/>
      <c r="HW26" s="97"/>
      <c r="HX26" s="97"/>
      <c r="HY26" s="97"/>
      <c r="HZ26" s="97"/>
      <c r="IA26" s="97"/>
      <c r="IB26" s="97"/>
      <c r="IC26" s="97"/>
      <c r="ID26" s="97"/>
      <c r="IE26" s="97"/>
      <c r="IF26" s="97"/>
      <c r="IG26" s="97"/>
      <c r="IH26" s="97"/>
      <c r="II26" s="97"/>
      <c r="IJ26" s="97"/>
      <c r="IK26" s="97"/>
      <c r="IL26" s="97"/>
      <c r="IM26" s="97"/>
      <c r="IN26" s="97"/>
      <c r="IO26" s="97"/>
      <c r="IP26" s="97"/>
      <c r="IQ26" s="97"/>
      <c r="IR26" s="97"/>
      <c r="IS26" s="97"/>
      <c r="IT26" s="97"/>
      <c r="IU26" s="97"/>
      <c r="IV26" s="97"/>
      <c r="IW26" s="97"/>
    </row>
    <row r="27" spans="1:257" ht="18" customHeight="1" x14ac:dyDescent="0.25">
      <c r="A27" s="119">
        <v>10</v>
      </c>
      <c r="B27" s="117">
        <f>[22]ВысЮ!C25</f>
        <v>325</v>
      </c>
      <c r="C27" s="309" t="str">
        <f>[22]ВысЮ!D25</f>
        <v>МЫЛЬНИКОВ</v>
      </c>
      <c r="D27" s="118" t="str">
        <f>[22]ВысЮ!E25</f>
        <v>Артем</v>
      </c>
      <c r="E27" s="180" t="str">
        <f>[22]ВысЮ!F25</f>
        <v>27.03.1997</v>
      </c>
      <c r="F27" s="117" t="str">
        <f>[22]ВысЮ!G25</f>
        <v>МС</v>
      </c>
      <c r="G27" s="310" t="str">
        <f>[22]ВысЮ!H25</f>
        <v xml:space="preserve">Ярославская область </v>
      </c>
      <c r="H27" s="319">
        <v>207</v>
      </c>
      <c r="I27" s="320"/>
      <c r="J27" s="321"/>
      <c r="K27" s="322"/>
      <c r="L27" s="323"/>
      <c r="M27" s="321"/>
      <c r="N27" s="324"/>
      <c r="O27" s="320"/>
      <c r="P27" s="321"/>
      <c r="Q27" s="322"/>
      <c r="R27" s="323"/>
      <c r="S27" s="321"/>
      <c r="T27" s="324"/>
      <c r="U27" s="320"/>
      <c r="V27" s="321"/>
      <c r="W27" s="322"/>
      <c r="X27" s="323"/>
      <c r="Y27" s="321"/>
      <c r="Z27" s="324"/>
      <c r="AA27" s="320"/>
      <c r="AB27" s="321"/>
      <c r="AC27" s="322"/>
      <c r="AD27" s="323"/>
      <c r="AE27" s="321"/>
      <c r="AF27" s="324"/>
      <c r="AG27" s="320"/>
      <c r="AH27" s="321"/>
      <c r="AI27" s="322"/>
      <c r="AJ27" s="323"/>
      <c r="AK27" s="321"/>
      <c r="AL27" s="324"/>
      <c r="AM27" s="320"/>
      <c r="AN27" s="321"/>
      <c r="AO27" s="322"/>
      <c r="AP27" s="325"/>
      <c r="AQ27" s="325"/>
      <c r="AR27" s="319"/>
      <c r="AS27" s="108"/>
      <c r="AT27" s="319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  <c r="DL27" s="97"/>
      <c r="DM27" s="97"/>
      <c r="DN27" s="97"/>
      <c r="DO27" s="97"/>
      <c r="DP27" s="97"/>
      <c r="DQ27" s="97"/>
      <c r="DR27" s="97"/>
      <c r="DS27" s="97"/>
      <c r="DT27" s="97"/>
      <c r="DU27" s="97"/>
      <c r="DV27" s="97"/>
      <c r="DW27" s="97"/>
      <c r="DX27" s="97"/>
      <c r="DY27" s="97"/>
      <c r="DZ27" s="97"/>
      <c r="EA27" s="97"/>
      <c r="EB27" s="97"/>
      <c r="EC27" s="97"/>
      <c r="ED27" s="97"/>
      <c r="EE27" s="97"/>
      <c r="EF27" s="97"/>
      <c r="EG27" s="97"/>
      <c r="EH27" s="97"/>
      <c r="EI27" s="97"/>
      <c r="EJ27" s="97"/>
      <c r="EK27" s="97"/>
      <c r="EL27" s="97"/>
      <c r="EM27" s="97"/>
      <c r="EN27" s="97"/>
      <c r="EO27" s="97"/>
      <c r="EP27" s="97"/>
      <c r="EQ27" s="97"/>
      <c r="ER27" s="97"/>
      <c r="ES27" s="97"/>
      <c r="ET27" s="97"/>
      <c r="EU27" s="97"/>
      <c r="EV27" s="97"/>
      <c r="EW27" s="97"/>
      <c r="EX27" s="97"/>
      <c r="EY27" s="97"/>
      <c r="EZ27" s="97"/>
      <c r="FA27" s="97"/>
      <c r="FB27" s="97"/>
      <c r="FC27" s="97"/>
      <c r="FD27" s="97"/>
      <c r="FE27" s="97"/>
      <c r="FF27" s="97"/>
      <c r="FG27" s="97"/>
      <c r="FH27" s="97"/>
      <c r="FI27" s="97"/>
      <c r="FJ27" s="97"/>
      <c r="FK27" s="97"/>
      <c r="FL27" s="97"/>
      <c r="FM27" s="97"/>
      <c r="FN27" s="97"/>
      <c r="FO27" s="97"/>
      <c r="FP27" s="97"/>
      <c r="FQ27" s="97"/>
      <c r="FR27" s="97"/>
      <c r="FS27" s="97"/>
      <c r="FT27" s="97"/>
      <c r="FU27" s="97"/>
      <c r="FV27" s="97"/>
      <c r="FW27" s="97"/>
      <c r="FX27" s="97"/>
      <c r="FY27" s="97"/>
      <c r="FZ27" s="97"/>
      <c r="GA27" s="97"/>
      <c r="GB27" s="97"/>
      <c r="GC27" s="97"/>
      <c r="GD27" s="97"/>
      <c r="GE27" s="97"/>
      <c r="GF27" s="97"/>
      <c r="GG27" s="97"/>
      <c r="GH27" s="97"/>
      <c r="GI27" s="97"/>
      <c r="GJ27" s="97"/>
      <c r="GK27" s="97"/>
      <c r="GL27" s="97"/>
      <c r="GM27" s="97"/>
      <c r="GN27" s="97"/>
      <c r="GO27" s="97"/>
      <c r="GP27" s="97"/>
      <c r="GQ27" s="97"/>
      <c r="GR27" s="97"/>
      <c r="GS27" s="97"/>
      <c r="GT27" s="97"/>
      <c r="GU27" s="97"/>
      <c r="GV27" s="97"/>
      <c r="GW27" s="97"/>
      <c r="GX27" s="97"/>
      <c r="GY27" s="97"/>
      <c r="GZ27" s="97"/>
      <c r="HA27" s="97"/>
      <c r="HB27" s="97"/>
      <c r="HC27" s="97"/>
      <c r="HD27" s="97"/>
      <c r="HE27" s="97"/>
      <c r="HF27" s="97"/>
      <c r="HG27" s="97"/>
      <c r="HH27" s="97"/>
      <c r="HI27" s="97"/>
      <c r="HJ27" s="97"/>
      <c r="HK27" s="97"/>
      <c r="HL27" s="97"/>
      <c r="HM27" s="97"/>
      <c r="HN27" s="97"/>
      <c r="HO27" s="97"/>
      <c r="HP27" s="97"/>
      <c r="HQ27" s="97"/>
      <c r="HR27" s="97"/>
      <c r="HS27" s="97"/>
      <c r="HT27" s="97"/>
      <c r="HU27" s="97"/>
      <c r="HV27" s="97"/>
      <c r="HW27" s="97"/>
      <c r="HX27" s="97"/>
      <c r="HY27" s="97"/>
      <c r="HZ27" s="97"/>
      <c r="IA27" s="97"/>
      <c r="IB27" s="97"/>
      <c r="IC27" s="97"/>
      <c r="ID27" s="97"/>
      <c r="IE27" s="97"/>
      <c r="IF27" s="97"/>
      <c r="IG27" s="97"/>
      <c r="IH27" s="97"/>
      <c r="II27" s="97"/>
      <c r="IJ27" s="97"/>
      <c r="IK27" s="97"/>
      <c r="IL27" s="97"/>
      <c r="IM27" s="97"/>
      <c r="IN27" s="97"/>
      <c r="IO27" s="97"/>
      <c r="IP27" s="97"/>
      <c r="IQ27" s="97"/>
      <c r="IR27" s="97"/>
      <c r="IS27" s="97"/>
      <c r="IT27" s="97"/>
      <c r="IU27" s="97"/>
      <c r="IV27" s="97"/>
      <c r="IW27" s="97"/>
    </row>
    <row r="28" spans="1:257" ht="18" customHeight="1" x14ac:dyDescent="0.25">
      <c r="A28" s="119">
        <v>11</v>
      </c>
      <c r="B28" s="117">
        <f>[22]ВысЮ!C26</f>
        <v>195</v>
      </c>
      <c r="C28" s="309" t="str">
        <f>[22]ВысЮ!D26</f>
        <v>РУДНИК</v>
      </c>
      <c r="D28" s="118" t="str">
        <f>[22]ВысЮ!E26</f>
        <v>Матвей</v>
      </c>
      <c r="E28" s="180" t="str">
        <f>[22]ВысЮ!F26</f>
        <v>08.06.1999</v>
      </c>
      <c r="F28" s="117" t="str">
        <f>[22]ВысЮ!G26</f>
        <v>МС</v>
      </c>
      <c r="G28" s="310" t="str">
        <f>[22]ВысЮ!H26</f>
        <v>Омская область Кемеровская область</v>
      </c>
      <c r="H28" s="319">
        <v>207</v>
      </c>
      <c r="I28" s="320"/>
      <c r="J28" s="321"/>
      <c r="K28" s="322"/>
      <c r="L28" s="323"/>
      <c r="M28" s="321"/>
      <c r="N28" s="324"/>
      <c r="O28" s="320"/>
      <c r="P28" s="321"/>
      <c r="Q28" s="322"/>
      <c r="R28" s="323"/>
      <c r="S28" s="321"/>
      <c r="T28" s="324"/>
      <c r="U28" s="320"/>
      <c r="V28" s="321"/>
      <c r="W28" s="322"/>
      <c r="X28" s="323"/>
      <c r="Y28" s="321"/>
      <c r="Z28" s="324"/>
      <c r="AA28" s="320"/>
      <c r="AB28" s="321"/>
      <c r="AC28" s="322"/>
      <c r="AD28" s="323"/>
      <c r="AE28" s="321"/>
      <c r="AF28" s="324"/>
      <c r="AG28" s="320"/>
      <c r="AH28" s="321"/>
      <c r="AI28" s="322"/>
      <c r="AJ28" s="323"/>
      <c r="AK28" s="321"/>
      <c r="AL28" s="324"/>
      <c r="AM28" s="320"/>
      <c r="AN28" s="321"/>
      <c r="AO28" s="322"/>
      <c r="AP28" s="325"/>
      <c r="AQ28" s="325"/>
      <c r="AR28" s="319"/>
      <c r="AS28" s="108"/>
      <c r="AT28" s="319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7"/>
      <c r="IL28" s="97"/>
      <c r="IM28" s="97"/>
      <c r="IN28" s="97"/>
      <c r="IO28" s="97"/>
      <c r="IP28" s="97"/>
      <c r="IQ28" s="97"/>
      <c r="IR28" s="97"/>
      <c r="IS28" s="97"/>
      <c r="IT28" s="97"/>
      <c r="IU28" s="97"/>
      <c r="IV28" s="97"/>
      <c r="IW28" s="97"/>
    </row>
    <row r="29" spans="1:257" ht="18" customHeight="1" x14ac:dyDescent="0.25">
      <c r="A29" s="119">
        <v>12</v>
      </c>
      <c r="B29" s="117">
        <f>[22]ВысЮ!C36</f>
        <v>76</v>
      </c>
      <c r="C29" s="309" t="str">
        <f>[22]ВысЮ!D36</f>
        <v>КУТКОВОЙ</v>
      </c>
      <c r="D29" s="118" t="str">
        <f>[22]ВысЮ!E36</f>
        <v>Ярослав</v>
      </c>
      <c r="E29" s="180" t="str">
        <f>[22]ВысЮ!F36</f>
        <v>10.10.2000</v>
      </c>
      <c r="F29" s="117" t="str">
        <f>[22]ВысЮ!G36</f>
        <v>КМС</v>
      </c>
      <c r="G29" s="310" t="str">
        <f>[22]ВысЮ!H36</f>
        <v xml:space="preserve">Краснодарский край </v>
      </c>
      <c r="H29" s="319">
        <v>207</v>
      </c>
      <c r="I29" s="320"/>
      <c r="J29" s="321"/>
      <c r="K29" s="322"/>
      <c r="L29" s="323"/>
      <c r="M29" s="321"/>
      <c r="N29" s="324"/>
      <c r="O29" s="320"/>
      <c r="P29" s="321"/>
      <c r="Q29" s="322"/>
      <c r="R29" s="323"/>
      <c r="S29" s="321"/>
      <c r="T29" s="324"/>
      <c r="U29" s="320"/>
      <c r="V29" s="321"/>
      <c r="W29" s="322"/>
      <c r="X29" s="323"/>
      <c r="Y29" s="321"/>
      <c r="Z29" s="324"/>
      <c r="AA29" s="320"/>
      <c r="AB29" s="321"/>
      <c r="AC29" s="322"/>
      <c r="AD29" s="323"/>
      <c r="AE29" s="321"/>
      <c r="AF29" s="324"/>
      <c r="AG29" s="320"/>
      <c r="AH29" s="321"/>
      <c r="AI29" s="322"/>
      <c r="AJ29" s="323"/>
      <c r="AK29" s="321"/>
      <c r="AL29" s="324"/>
      <c r="AM29" s="320"/>
      <c r="AN29" s="321"/>
      <c r="AO29" s="322"/>
      <c r="AP29" s="325"/>
      <c r="AQ29" s="325"/>
      <c r="AR29" s="319"/>
      <c r="AS29" s="108"/>
      <c r="AT29" s="319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97"/>
      <c r="EH29" s="97"/>
      <c r="EI29" s="97"/>
      <c r="EJ29" s="97"/>
      <c r="EK29" s="97"/>
      <c r="EL29" s="97"/>
      <c r="EM29" s="97"/>
      <c r="EN29" s="97"/>
      <c r="EO29" s="97"/>
      <c r="EP29" s="97"/>
      <c r="EQ29" s="97"/>
      <c r="ER29" s="97"/>
      <c r="ES29" s="97"/>
      <c r="ET29" s="97"/>
      <c r="EU29" s="97"/>
      <c r="EV29" s="97"/>
      <c r="EW29" s="97"/>
      <c r="EX29" s="97"/>
      <c r="EY29" s="97"/>
      <c r="EZ29" s="97"/>
      <c r="FA29" s="97"/>
      <c r="FB29" s="97"/>
      <c r="FC29" s="97"/>
      <c r="FD29" s="97"/>
      <c r="FE29" s="97"/>
      <c r="FF29" s="97"/>
      <c r="FG29" s="97"/>
      <c r="FH29" s="97"/>
      <c r="FI29" s="97"/>
      <c r="FJ29" s="97"/>
      <c r="FK29" s="97"/>
      <c r="FL29" s="97"/>
      <c r="FM29" s="97"/>
      <c r="FN29" s="97"/>
      <c r="FO29" s="97"/>
      <c r="FP29" s="97"/>
      <c r="FQ29" s="97"/>
      <c r="FR29" s="97"/>
      <c r="FS29" s="97"/>
      <c r="FT29" s="97"/>
      <c r="FU29" s="97"/>
      <c r="FV29" s="97"/>
      <c r="FW29" s="97"/>
      <c r="FX29" s="97"/>
      <c r="FY29" s="97"/>
      <c r="FZ29" s="97"/>
      <c r="GA29" s="97"/>
      <c r="GB29" s="97"/>
      <c r="GC29" s="97"/>
      <c r="GD29" s="97"/>
      <c r="GE29" s="97"/>
      <c r="GF29" s="97"/>
      <c r="GG29" s="97"/>
      <c r="GH29" s="97"/>
      <c r="GI29" s="97"/>
      <c r="GJ29" s="97"/>
      <c r="GK29" s="97"/>
      <c r="GL29" s="97"/>
      <c r="GM29" s="97"/>
      <c r="GN29" s="97"/>
      <c r="GO29" s="97"/>
      <c r="GP29" s="97"/>
      <c r="GQ29" s="97"/>
      <c r="GR29" s="97"/>
      <c r="GS29" s="97"/>
      <c r="GT29" s="97"/>
      <c r="GU29" s="97"/>
      <c r="GV29" s="97"/>
      <c r="GW29" s="97"/>
      <c r="GX29" s="97"/>
      <c r="GY29" s="97"/>
      <c r="GZ29" s="97"/>
      <c r="HA29" s="97"/>
      <c r="HB29" s="97"/>
      <c r="HC29" s="97"/>
      <c r="HD29" s="97"/>
      <c r="HE29" s="97"/>
      <c r="HF29" s="97"/>
      <c r="HG29" s="97"/>
      <c r="HH29" s="97"/>
      <c r="HI29" s="97"/>
      <c r="HJ29" s="97"/>
      <c r="HK29" s="97"/>
      <c r="HL29" s="97"/>
      <c r="HM29" s="97"/>
      <c r="HN29" s="97"/>
      <c r="HO29" s="97"/>
      <c r="HP29" s="97"/>
      <c r="HQ29" s="97"/>
      <c r="HR29" s="97"/>
      <c r="HS29" s="97"/>
      <c r="HT29" s="97"/>
      <c r="HU29" s="97"/>
      <c r="HV29" s="97"/>
      <c r="HW29" s="97"/>
      <c r="HX29" s="97"/>
      <c r="HY29" s="97"/>
      <c r="HZ29" s="97"/>
      <c r="IA29" s="97"/>
      <c r="IB29" s="97"/>
      <c r="IC29" s="97"/>
      <c r="ID29" s="97"/>
      <c r="IE29" s="97"/>
      <c r="IF29" s="97"/>
      <c r="IG29" s="97"/>
      <c r="IH29" s="97"/>
      <c r="II29" s="97"/>
      <c r="IJ29" s="97"/>
      <c r="IK29" s="97"/>
      <c r="IL29" s="97"/>
      <c r="IM29" s="97"/>
      <c r="IN29" s="97"/>
      <c r="IO29" s="97"/>
      <c r="IP29" s="97"/>
      <c r="IQ29" s="97"/>
      <c r="IR29" s="97"/>
      <c r="IS29" s="97"/>
      <c r="IT29" s="97"/>
      <c r="IU29" s="97"/>
      <c r="IV29" s="97"/>
      <c r="IW29" s="97"/>
    </row>
    <row r="30" spans="1:257" ht="18" customHeight="1" x14ac:dyDescent="0.25">
      <c r="A30" s="119"/>
      <c r="B30" s="117"/>
      <c r="C30" s="326"/>
      <c r="D30" s="181"/>
      <c r="E30" s="180"/>
      <c r="F30" s="117"/>
      <c r="G30" s="179"/>
      <c r="H30" s="328"/>
      <c r="I30" s="113"/>
      <c r="J30" s="112"/>
      <c r="K30" s="111"/>
      <c r="L30" s="115"/>
      <c r="M30" s="112"/>
      <c r="N30" s="114"/>
      <c r="O30" s="113"/>
      <c r="P30" s="112"/>
      <c r="Q30" s="111"/>
      <c r="R30" s="115"/>
      <c r="S30" s="112"/>
      <c r="T30" s="114"/>
      <c r="U30" s="113"/>
      <c r="V30" s="112"/>
      <c r="W30" s="111"/>
      <c r="X30" s="115"/>
      <c r="Y30" s="112"/>
      <c r="Z30" s="114"/>
      <c r="AA30" s="113"/>
      <c r="AB30" s="112"/>
      <c r="AC30" s="111"/>
      <c r="AD30" s="115"/>
      <c r="AE30" s="112"/>
      <c r="AF30" s="114"/>
      <c r="AG30" s="113"/>
      <c r="AH30" s="112"/>
      <c r="AI30" s="111"/>
      <c r="AJ30" s="115"/>
      <c r="AK30" s="112"/>
      <c r="AL30" s="114"/>
      <c r="AM30" s="113"/>
      <c r="AN30" s="112"/>
      <c r="AO30" s="111"/>
      <c r="AP30" s="110"/>
      <c r="AQ30" s="110"/>
      <c r="AR30" s="329"/>
      <c r="AS30" s="109"/>
      <c r="AT30" s="319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7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7"/>
      <c r="EC30" s="97"/>
      <c r="ED30" s="97"/>
      <c r="EE30" s="97"/>
      <c r="EF30" s="97"/>
      <c r="EG30" s="97"/>
      <c r="EH30" s="97"/>
      <c r="EI30" s="97"/>
      <c r="EJ30" s="97"/>
      <c r="EK30" s="97"/>
      <c r="EL30" s="97"/>
      <c r="EM30" s="97"/>
      <c r="EN30" s="97"/>
      <c r="EO30" s="97"/>
      <c r="EP30" s="97"/>
      <c r="EQ30" s="97"/>
      <c r="ER30" s="97"/>
      <c r="ES30" s="97"/>
      <c r="ET30" s="97"/>
      <c r="EU30" s="97"/>
      <c r="EV30" s="97"/>
      <c r="EW30" s="97"/>
      <c r="EX30" s="97"/>
      <c r="EY30" s="97"/>
      <c r="EZ30" s="97"/>
      <c r="FA30" s="97"/>
      <c r="FB30" s="97"/>
      <c r="FC30" s="97"/>
      <c r="FD30" s="97"/>
      <c r="FE30" s="97"/>
      <c r="FF30" s="97"/>
      <c r="FG30" s="97"/>
      <c r="FH30" s="97"/>
      <c r="FI30" s="97"/>
      <c r="FJ30" s="97"/>
      <c r="FK30" s="97"/>
      <c r="FL30" s="97"/>
      <c r="FM30" s="97"/>
      <c r="FN30" s="97"/>
      <c r="FO30" s="97"/>
      <c r="FP30" s="97"/>
      <c r="FQ30" s="97"/>
      <c r="FR30" s="97"/>
      <c r="FS30" s="97"/>
      <c r="FT30" s="97"/>
      <c r="FU30" s="97"/>
      <c r="FV30" s="97"/>
      <c r="FW30" s="97"/>
      <c r="FX30" s="97"/>
      <c r="FY30" s="97"/>
      <c r="FZ30" s="97"/>
      <c r="GA30" s="97"/>
      <c r="GB30" s="97"/>
      <c r="GC30" s="97"/>
      <c r="GD30" s="97"/>
      <c r="GE30" s="97"/>
      <c r="GF30" s="97"/>
      <c r="GG30" s="97"/>
      <c r="GH30" s="97"/>
      <c r="GI30" s="97"/>
      <c r="GJ30" s="97"/>
      <c r="GK30" s="97"/>
      <c r="GL30" s="97"/>
      <c r="GM30" s="97"/>
      <c r="GN30" s="97"/>
      <c r="GO30" s="97"/>
      <c r="GP30" s="97"/>
      <c r="GQ30" s="97"/>
      <c r="GR30" s="97"/>
      <c r="GS30" s="97"/>
      <c r="GT30" s="97"/>
      <c r="GU30" s="97"/>
      <c r="GV30" s="97"/>
      <c r="GW30" s="97"/>
      <c r="GX30" s="97"/>
      <c r="GY30" s="97"/>
      <c r="GZ30" s="97"/>
      <c r="HA30" s="97"/>
      <c r="HB30" s="97"/>
      <c r="HC30" s="97"/>
      <c r="HD30" s="97"/>
      <c r="HE30" s="97"/>
      <c r="HF30" s="97"/>
      <c r="HG30" s="97"/>
      <c r="HH30" s="97"/>
      <c r="HI30" s="97"/>
      <c r="HJ30" s="97"/>
      <c r="HK30" s="97"/>
      <c r="HL30" s="97"/>
      <c r="HM30" s="97"/>
      <c r="HN30" s="97"/>
      <c r="HO30" s="97"/>
      <c r="HP30" s="97"/>
      <c r="HQ30" s="97"/>
      <c r="HR30" s="97"/>
      <c r="HS30" s="97"/>
      <c r="HT30" s="97"/>
      <c r="HU30" s="97"/>
      <c r="HV30" s="97"/>
      <c r="HW30" s="97"/>
      <c r="HX30" s="97"/>
      <c r="HY30" s="97"/>
      <c r="HZ30" s="97"/>
      <c r="IA30" s="97"/>
      <c r="IB30" s="97"/>
      <c r="IC30" s="97"/>
      <c r="ID30" s="97"/>
      <c r="IE30" s="97"/>
      <c r="IF30" s="97"/>
      <c r="IG30" s="97"/>
      <c r="IH30" s="97"/>
      <c r="II30" s="97"/>
      <c r="IJ30" s="97"/>
      <c r="IK30" s="97"/>
      <c r="IL30" s="97"/>
      <c r="IM30" s="97"/>
      <c r="IN30" s="97"/>
      <c r="IO30" s="97"/>
      <c r="IP30" s="97"/>
      <c r="IQ30" s="97"/>
      <c r="IR30" s="97"/>
      <c r="IS30" s="97"/>
      <c r="IT30" s="97"/>
      <c r="IU30" s="97"/>
      <c r="IV30" s="97"/>
      <c r="IW30" s="97"/>
    </row>
    <row r="31" spans="1:257" ht="15" x14ac:dyDescent="0.25">
      <c r="A31" s="105"/>
      <c r="B31" s="105"/>
      <c r="C31" s="107"/>
      <c r="D31" s="107"/>
      <c r="E31" s="106"/>
      <c r="F31" s="105"/>
      <c r="G31" s="104"/>
      <c r="H31" s="104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7"/>
      <c r="IL31" s="97"/>
      <c r="IM31" s="97"/>
      <c r="IN31" s="97"/>
      <c r="IO31" s="97"/>
      <c r="IP31" s="97"/>
      <c r="IQ31" s="97"/>
      <c r="IR31" s="97"/>
      <c r="IS31" s="97"/>
      <c r="IT31" s="97"/>
      <c r="IU31" s="97"/>
      <c r="IV31" s="97"/>
      <c r="IW31" s="97"/>
    </row>
    <row r="32" spans="1:257" ht="15" x14ac:dyDescent="0.25">
      <c r="A32" s="101"/>
      <c r="B32" s="100"/>
      <c r="C32" s="2" t="s">
        <v>49</v>
      </c>
      <c r="D32" s="2"/>
      <c r="E32" s="100"/>
      <c r="F32" s="100"/>
      <c r="G32" s="103"/>
      <c r="H32" s="103"/>
      <c r="I32" s="102"/>
      <c r="J32" s="100"/>
      <c r="K32" s="100"/>
      <c r="L32" s="100"/>
      <c r="M32" s="2"/>
      <c r="N32" s="100"/>
      <c r="O32" s="100"/>
      <c r="P32" s="100"/>
      <c r="Q32" s="99"/>
      <c r="R32" s="99"/>
      <c r="S32" s="99"/>
      <c r="U32" s="2" t="s">
        <v>48</v>
      </c>
    </row>
    <row r="33" spans="1:257" ht="15" x14ac:dyDescent="0.25">
      <c r="A33" s="101"/>
      <c r="B33" s="100"/>
      <c r="C33" s="2"/>
      <c r="D33" s="2"/>
      <c r="E33" s="100"/>
      <c r="F33" s="100"/>
      <c r="G33" s="103"/>
      <c r="H33" s="103"/>
      <c r="I33" s="102"/>
      <c r="J33" s="100"/>
      <c r="K33" s="100"/>
      <c r="L33" s="100"/>
      <c r="M33" s="2"/>
      <c r="N33" s="100"/>
      <c r="O33" s="100"/>
      <c r="P33" s="100"/>
      <c r="Q33" s="99"/>
      <c r="R33" s="99"/>
      <c r="S33" s="99"/>
      <c r="U33" s="2"/>
    </row>
    <row r="34" spans="1:257" ht="15" x14ac:dyDescent="0.25">
      <c r="A34" s="101"/>
      <c r="B34" s="100"/>
      <c r="C34" s="2" t="s">
        <v>47</v>
      </c>
      <c r="D34" s="2"/>
      <c r="E34" s="100"/>
      <c r="F34" s="100"/>
      <c r="G34" s="103"/>
      <c r="H34" s="103"/>
      <c r="I34" s="102"/>
      <c r="J34" s="100"/>
      <c r="K34" s="100"/>
      <c r="L34" s="100"/>
      <c r="M34" s="2"/>
      <c r="N34" s="100"/>
      <c r="O34" s="100"/>
      <c r="P34" s="100"/>
      <c r="Q34" s="99"/>
      <c r="R34" s="99"/>
      <c r="S34" s="99"/>
      <c r="U34" s="2" t="s">
        <v>46</v>
      </c>
    </row>
    <row r="35" spans="1:257" s="97" customFormat="1" ht="15" x14ac:dyDescent="0.25">
      <c r="A35" s="101"/>
      <c r="B35" s="100"/>
      <c r="C35" s="2"/>
      <c r="D35" s="2"/>
      <c r="E35" s="100"/>
      <c r="F35" s="100"/>
      <c r="G35" s="101"/>
      <c r="H35" s="101"/>
      <c r="I35" s="100"/>
      <c r="J35" s="100"/>
      <c r="K35" s="100"/>
      <c r="L35" s="100"/>
      <c r="M35" s="100"/>
      <c r="N35" s="100"/>
      <c r="O35" s="100"/>
      <c r="P35" s="100"/>
      <c r="Q35" s="99"/>
      <c r="R35" s="99"/>
      <c r="S35" s="99"/>
      <c r="AP35" s="96"/>
      <c r="AQ35" s="96"/>
      <c r="AS35" s="96"/>
      <c r="AT35" s="96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5"/>
      <c r="BF35" s="95"/>
      <c r="BG35" s="95"/>
      <c r="BH35" s="95"/>
      <c r="BI35" s="95"/>
      <c r="BJ35" s="95"/>
      <c r="BK35" s="95"/>
      <c r="BL35" s="95"/>
      <c r="BM35" s="95"/>
      <c r="BN35" s="95"/>
      <c r="BO35" s="95"/>
      <c r="BP35" s="95"/>
      <c r="BQ35" s="95"/>
      <c r="BR35" s="95"/>
      <c r="BS35" s="95"/>
      <c r="BT35" s="95"/>
      <c r="BU35" s="95"/>
      <c r="BV35" s="95"/>
      <c r="BW35" s="95"/>
      <c r="BX35" s="95"/>
      <c r="BY35" s="95"/>
      <c r="BZ35" s="95"/>
      <c r="CA35" s="95"/>
      <c r="CB35" s="95"/>
      <c r="CC35" s="95"/>
      <c r="CD35" s="95"/>
      <c r="CE35" s="95"/>
      <c r="CF35" s="95"/>
      <c r="CG35" s="95"/>
      <c r="CH35" s="95"/>
      <c r="CI35" s="95"/>
      <c r="CJ35" s="95"/>
      <c r="CK35" s="95"/>
      <c r="CL35" s="95"/>
      <c r="CM35" s="95"/>
      <c r="CN35" s="95"/>
      <c r="CO35" s="95"/>
      <c r="CP35" s="95"/>
      <c r="CQ35" s="95"/>
      <c r="CR35" s="95"/>
      <c r="CS35" s="95"/>
      <c r="CT35" s="95"/>
      <c r="CU35" s="95"/>
      <c r="CV35" s="95"/>
      <c r="CW35" s="95"/>
      <c r="CX35" s="95"/>
      <c r="CY35" s="95"/>
      <c r="CZ35" s="95"/>
      <c r="DA35" s="95"/>
      <c r="DB35" s="95"/>
      <c r="DC35" s="95"/>
      <c r="DD35" s="95"/>
      <c r="DE35" s="95"/>
      <c r="DF35" s="95"/>
      <c r="DG35" s="95"/>
      <c r="DH35" s="95"/>
      <c r="DI35" s="95"/>
      <c r="DJ35" s="95"/>
      <c r="DK35" s="95"/>
      <c r="DL35" s="95"/>
      <c r="DM35" s="95"/>
      <c r="DN35" s="95"/>
      <c r="DO35" s="95"/>
      <c r="DP35" s="95"/>
      <c r="DQ35" s="95"/>
      <c r="DR35" s="95"/>
      <c r="DS35" s="95"/>
      <c r="DT35" s="95"/>
      <c r="DU35" s="95"/>
      <c r="DV35" s="95"/>
      <c r="DW35" s="95"/>
      <c r="DX35" s="95"/>
      <c r="DY35" s="95"/>
      <c r="DZ35" s="95"/>
      <c r="EA35" s="95"/>
      <c r="EB35" s="95"/>
      <c r="EC35" s="95"/>
      <c r="ED35" s="95"/>
      <c r="EE35" s="95"/>
      <c r="EF35" s="95"/>
      <c r="EG35" s="95"/>
      <c r="EH35" s="95"/>
      <c r="EI35" s="95"/>
      <c r="EJ35" s="95"/>
      <c r="EK35" s="95"/>
      <c r="EL35" s="95"/>
      <c r="EM35" s="95"/>
      <c r="EN35" s="95"/>
      <c r="EO35" s="95"/>
      <c r="EP35" s="95"/>
      <c r="EQ35" s="95"/>
      <c r="ER35" s="95"/>
      <c r="ES35" s="95"/>
      <c r="ET35" s="95"/>
      <c r="EU35" s="95"/>
      <c r="EV35" s="95"/>
      <c r="EW35" s="95"/>
      <c r="EX35" s="95"/>
      <c r="EY35" s="95"/>
      <c r="EZ35" s="95"/>
      <c r="FA35" s="95"/>
      <c r="FB35" s="95"/>
      <c r="FC35" s="95"/>
      <c r="FD35" s="95"/>
      <c r="FE35" s="95"/>
      <c r="FF35" s="95"/>
      <c r="FG35" s="95"/>
      <c r="FH35" s="95"/>
      <c r="FI35" s="95"/>
      <c r="FJ35" s="95"/>
      <c r="FK35" s="95"/>
      <c r="FL35" s="95"/>
      <c r="FM35" s="95"/>
      <c r="FN35" s="95"/>
      <c r="FO35" s="95"/>
      <c r="FP35" s="95"/>
      <c r="FQ35" s="95"/>
      <c r="FR35" s="95"/>
      <c r="FS35" s="95"/>
      <c r="FT35" s="95"/>
      <c r="FU35" s="95"/>
      <c r="FV35" s="95"/>
      <c r="FW35" s="95"/>
      <c r="FX35" s="95"/>
      <c r="FY35" s="95"/>
      <c r="FZ35" s="95"/>
      <c r="GA35" s="95"/>
      <c r="GB35" s="95"/>
      <c r="GC35" s="95"/>
      <c r="GD35" s="95"/>
      <c r="GE35" s="95"/>
      <c r="GF35" s="95"/>
      <c r="GG35" s="95"/>
      <c r="GH35" s="95"/>
      <c r="GI35" s="95"/>
      <c r="GJ35" s="95"/>
      <c r="GK35" s="95"/>
      <c r="GL35" s="95"/>
      <c r="GM35" s="95"/>
      <c r="GN35" s="95"/>
      <c r="GO35" s="95"/>
      <c r="GP35" s="95"/>
      <c r="GQ35" s="95"/>
      <c r="GR35" s="95"/>
      <c r="GS35" s="95"/>
      <c r="GT35" s="95"/>
      <c r="GU35" s="95"/>
      <c r="GV35" s="95"/>
      <c r="GW35" s="95"/>
      <c r="GX35" s="95"/>
      <c r="GY35" s="95"/>
      <c r="GZ35" s="95"/>
      <c r="HA35" s="95"/>
      <c r="HB35" s="95"/>
      <c r="HC35" s="95"/>
      <c r="HD35" s="95"/>
      <c r="HE35" s="95"/>
      <c r="HF35" s="95"/>
      <c r="HG35" s="95"/>
      <c r="HH35" s="95"/>
      <c r="HI35" s="95"/>
      <c r="HJ35" s="95"/>
      <c r="HK35" s="95"/>
      <c r="HL35" s="95"/>
      <c r="HM35" s="95"/>
      <c r="HN35" s="95"/>
      <c r="HO35" s="95"/>
      <c r="HP35" s="95"/>
      <c r="HQ35" s="95"/>
      <c r="HR35" s="95"/>
      <c r="HS35" s="95"/>
      <c r="HT35" s="95"/>
      <c r="HU35" s="95"/>
      <c r="HV35" s="95"/>
      <c r="HW35" s="95"/>
      <c r="HX35" s="95"/>
      <c r="HY35" s="95"/>
      <c r="HZ35" s="95"/>
      <c r="IA35" s="95"/>
      <c r="IB35" s="95"/>
      <c r="IC35" s="95"/>
      <c r="ID35" s="95"/>
      <c r="IE35" s="95"/>
      <c r="IF35" s="95"/>
      <c r="IG35" s="95"/>
      <c r="IH35" s="95"/>
      <c r="II35" s="95"/>
      <c r="IJ35" s="95"/>
      <c r="IK35" s="95"/>
      <c r="IL35" s="95"/>
      <c r="IM35" s="95"/>
      <c r="IN35" s="95"/>
      <c r="IO35" s="95"/>
      <c r="IP35" s="95"/>
      <c r="IQ35" s="95"/>
      <c r="IR35" s="95"/>
      <c r="IS35" s="95"/>
      <c r="IT35" s="95"/>
      <c r="IU35" s="95"/>
      <c r="IV35" s="95"/>
      <c r="IW35" s="95"/>
    </row>
    <row r="36" spans="1:257" s="97" customFormat="1" ht="15" x14ac:dyDescent="0.25">
      <c r="A36" s="101"/>
      <c r="B36" s="100"/>
      <c r="C36" s="2"/>
      <c r="D36" s="2"/>
      <c r="E36" s="100"/>
      <c r="F36" s="100"/>
      <c r="G36" s="101"/>
      <c r="H36" s="101"/>
      <c r="I36" s="100"/>
      <c r="J36" s="100"/>
      <c r="K36" s="100"/>
      <c r="L36" s="100"/>
      <c r="M36" s="100"/>
      <c r="N36" s="100"/>
      <c r="O36" s="100"/>
      <c r="P36" s="100"/>
      <c r="Q36" s="99"/>
      <c r="R36" s="99"/>
      <c r="S36" s="99"/>
      <c r="AP36" s="96"/>
      <c r="AQ36" s="96"/>
      <c r="AS36" s="96"/>
      <c r="AT36" s="96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5"/>
      <c r="BR36" s="95"/>
      <c r="BS36" s="95"/>
      <c r="BT36" s="95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  <c r="CF36" s="95"/>
      <c r="CG36" s="95"/>
      <c r="CH36" s="95"/>
      <c r="CI36" s="95"/>
      <c r="CJ36" s="95"/>
      <c r="CK36" s="95"/>
      <c r="CL36" s="95"/>
      <c r="CM36" s="95"/>
      <c r="CN36" s="95"/>
      <c r="CO36" s="95"/>
      <c r="CP36" s="95"/>
      <c r="CQ36" s="95"/>
      <c r="CR36" s="95"/>
      <c r="CS36" s="95"/>
      <c r="CT36" s="95"/>
      <c r="CU36" s="95"/>
      <c r="CV36" s="95"/>
      <c r="CW36" s="95"/>
      <c r="CX36" s="95"/>
      <c r="CY36" s="95"/>
      <c r="CZ36" s="95"/>
      <c r="DA36" s="95"/>
      <c r="DB36" s="95"/>
      <c r="DC36" s="95"/>
      <c r="DD36" s="95"/>
      <c r="DE36" s="95"/>
      <c r="DF36" s="95"/>
      <c r="DG36" s="95"/>
      <c r="DH36" s="95"/>
      <c r="DI36" s="95"/>
      <c r="DJ36" s="95"/>
      <c r="DK36" s="95"/>
      <c r="DL36" s="95"/>
      <c r="DM36" s="95"/>
      <c r="DN36" s="95"/>
      <c r="DO36" s="95"/>
      <c r="DP36" s="95"/>
      <c r="DQ36" s="95"/>
      <c r="DR36" s="95"/>
      <c r="DS36" s="95"/>
      <c r="DT36" s="95"/>
      <c r="DU36" s="95"/>
      <c r="DV36" s="95"/>
      <c r="DW36" s="95"/>
      <c r="DX36" s="95"/>
      <c r="DY36" s="95"/>
      <c r="DZ36" s="95"/>
      <c r="EA36" s="95"/>
      <c r="EB36" s="95"/>
      <c r="EC36" s="95"/>
      <c r="ED36" s="95"/>
      <c r="EE36" s="95"/>
      <c r="EF36" s="95"/>
      <c r="EG36" s="95"/>
      <c r="EH36" s="95"/>
      <c r="EI36" s="95"/>
      <c r="EJ36" s="95"/>
      <c r="EK36" s="95"/>
      <c r="EL36" s="95"/>
      <c r="EM36" s="95"/>
      <c r="EN36" s="95"/>
      <c r="EO36" s="95"/>
      <c r="EP36" s="95"/>
      <c r="EQ36" s="95"/>
      <c r="ER36" s="95"/>
      <c r="ES36" s="95"/>
      <c r="ET36" s="95"/>
      <c r="EU36" s="95"/>
      <c r="EV36" s="95"/>
      <c r="EW36" s="95"/>
      <c r="EX36" s="95"/>
      <c r="EY36" s="95"/>
      <c r="EZ36" s="95"/>
      <c r="FA36" s="95"/>
      <c r="FB36" s="95"/>
      <c r="FC36" s="95"/>
      <c r="FD36" s="95"/>
      <c r="FE36" s="95"/>
      <c r="FF36" s="95"/>
      <c r="FG36" s="95"/>
      <c r="FH36" s="95"/>
      <c r="FI36" s="95"/>
      <c r="FJ36" s="95"/>
      <c r="FK36" s="95"/>
      <c r="FL36" s="95"/>
      <c r="FM36" s="95"/>
      <c r="FN36" s="95"/>
      <c r="FO36" s="95"/>
      <c r="FP36" s="95"/>
      <c r="FQ36" s="95"/>
      <c r="FR36" s="95"/>
      <c r="FS36" s="95"/>
      <c r="FT36" s="95"/>
      <c r="FU36" s="95"/>
      <c r="FV36" s="95"/>
      <c r="FW36" s="95"/>
      <c r="FX36" s="95"/>
      <c r="FY36" s="95"/>
      <c r="FZ36" s="95"/>
      <c r="GA36" s="95"/>
      <c r="GB36" s="95"/>
      <c r="GC36" s="95"/>
      <c r="GD36" s="95"/>
      <c r="GE36" s="95"/>
      <c r="GF36" s="95"/>
      <c r="GG36" s="95"/>
      <c r="GH36" s="95"/>
      <c r="GI36" s="95"/>
      <c r="GJ36" s="95"/>
      <c r="GK36" s="95"/>
      <c r="GL36" s="95"/>
      <c r="GM36" s="95"/>
      <c r="GN36" s="95"/>
      <c r="GO36" s="95"/>
      <c r="GP36" s="95"/>
      <c r="GQ36" s="95"/>
      <c r="GR36" s="95"/>
      <c r="GS36" s="95"/>
      <c r="GT36" s="95"/>
      <c r="GU36" s="95"/>
      <c r="GV36" s="95"/>
      <c r="GW36" s="95"/>
      <c r="GX36" s="95"/>
      <c r="GY36" s="95"/>
      <c r="GZ36" s="95"/>
      <c r="HA36" s="95"/>
      <c r="HB36" s="95"/>
      <c r="HC36" s="95"/>
      <c r="HD36" s="95"/>
      <c r="HE36" s="95"/>
      <c r="HF36" s="95"/>
      <c r="HG36" s="95"/>
      <c r="HH36" s="95"/>
      <c r="HI36" s="95"/>
      <c r="HJ36" s="95"/>
      <c r="HK36" s="95"/>
      <c r="HL36" s="95"/>
      <c r="HM36" s="95"/>
      <c r="HN36" s="95"/>
      <c r="HO36" s="95"/>
      <c r="HP36" s="95"/>
      <c r="HQ36" s="95"/>
      <c r="HR36" s="95"/>
      <c r="HS36" s="95"/>
      <c r="HT36" s="95"/>
      <c r="HU36" s="95"/>
      <c r="HV36" s="95"/>
      <c r="HW36" s="95"/>
      <c r="HX36" s="95"/>
      <c r="HY36" s="95"/>
      <c r="HZ36" s="95"/>
      <c r="IA36" s="95"/>
      <c r="IB36" s="95"/>
      <c r="IC36" s="95"/>
      <c r="ID36" s="95"/>
      <c r="IE36" s="95"/>
      <c r="IF36" s="95"/>
      <c r="IG36" s="95"/>
      <c r="IH36" s="95"/>
      <c r="II36" s="95"/>
      <c r="IJ36" s="95"/>
      <c r="IK36" s="95"/>
      <c r="IL36" s="95"/>
      <c r="IM36" s="95"/>
      <c r="IN36" s="95"/>
      <c r="IO36" s="95"/>
      <c r="IP36" s="95"/>
      <c r="IQ36" s="95"/>
      <c r="IR36" s="95"/>
      <c r="IS36" s="95"/>
      <c r="IT36" s="95"/>
      <c r="IU36" s="95"/>
      <c r="IV36" s="95"/>
      <c r="IW36" s="95"/>
    </row>
  </sheetData>
  <mergeCells count="16">
    <mergeCell ref="F16:F17"/>
    <mergeCell ref="A16:A17"/>
    <mergeCell ref="B16:B17"/>
    <mergeCell ref="C16:C17"/>
    <mergeCell ref="D16:D17"/>
    <mergeCell ref="E16:E17"/>
    <mergeCell ref="AQ16:AQ17"/>
    <mergeCell ref="AR16:AR17"/>
    <mergeCell ref="AS16:AS17"/>
    <mergeCell ref="AT16:AT17"/>
    <mergeCell ref="G16:G17"/>
    <mergeCell ref="H16:H17"/>
    <mergeCell ref="I16:K16"/>
    <mergeCell ref="L16:N16"/>
    <mergeCell ref="O16:Q16"/>
    <mergeCell ref="AP16:AP17"/>
  </mergeCells>
  <printOptions horizontalCentered="1"/>
  <pageMargins left="0" right="0" top="0.59055118110236227" bottom="0.39370078740157483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Y42"/>
  <sheetViews>
    <sheetView zoomScaleNormal="100" workbookViewId="0">
      <selection activeCell="Z18" sqref="Z18"/>
    </sheetView>
  </sheetViews>
  <sheetFormatPr defaultColWidth="9.140625" defaultRowHeight="12.75" x14ac:dyDescent="0.2"/>
  <cols>
    <col min="1" max="1" width="5.5703125" style="98" customWidth="1"/>
    <col min="2" max="2" width="4.85546875" style="97" customWidth="1"/>
    <col min="3" max="3" width="13.42578125" style="95" customWidth="1"/>
    <col min="4" max="4" width="10" style="95" customWidth="1"/>
    <col min="5" max="5" width="10.42578125" style="97" customWidth="1"/>
    <col min="6" max="6" width="5.42578125" style="97" customWidth="1"/>
    <col min="7" max="7" width="23.28515625" style="98" customWidth="1"/>
    <col min="8" max="16" width="2" style="97" customWidth="1"/>
    <col min="17" max="17" width="2" style="96" customWidth="1"/>
    <col min="18" max="42" width="2" style="97" customWidth="1"/>
    <col min="43" max="43" width="1.85546875" style="97" customWidth="1"/>
    <col min="44" max="45" width="2.7109375" style="96" customWidth="1"/>
    <col min="46" max="46" width="5.85546875" style="96" customWidth="1"/>
    <col min="47" max="47" width="2.5703125" style="96" customWidth="1"/>
    <col min="48" max="48" width="3.28515625" style="96" customWidth="1"/>
    <col min="49" max="16384" width="9.140625" style="95"/>
  </cols>
  <sheetData>
    <row r="1" spans="1:259" ht="18.75" x14ac:dyDescent="0.3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4"/>
      <c r="O1" s="4"/>
      <c r="P1" s="4" t="s">
        <v>1</v>
      </c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51"/>
      <c r="AS1" s="151"/>
      <c r="AT1" s="151"/>
      <c r="AU1" s="151"/>
      <c r="AV1" s="145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</row>
    <row r="2" spans="1:259" ht="18.75" x14ac:dyDescent="0.3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4"/>
      <c r="O2" s="4"/>
      <c r="P2" s="4"/>
      <c r="Q2" s="177"/>
      <c r="R2" s="4" t="s">
        <v>2</v>
      </c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51"/>
      <c r="AS2" s="151"/>
      <c r="AT2" s="151"/>
      <c r="AU2" s="151"/>
      <c r="AV2" s="145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</row>
    <row r="3" spans="1:259" ht="18.75" x14ac:dyDescent="0.3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4"/>
      <c r="O3" s="4"/>
      <c r="P3" s="4"/>
      <c r="Q3" s="177"/>
      <c r="R3" s="4" t="s">
        <v>3</v>
      </c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51"/>
      <c r="AS3" s="151"/>
      <c r="AT3" s="151"/>
      <c r="AU3" s="151"/>
      <c r="AV3" s="145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</row>
    <row r="4" spans="1:259" ht="18.75" x14ac:dyDescent="0.3">
      <c r="A4" s="177"/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4"/>
      <c r="O4" s="4"/>
      <c r="P4" s="4"/>
      <c r="Q4" s="177"/>
      <c r="R4" s="4" t="s">
        <v>65</v>
      </c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51"/>
      <c r="AS4" s="151"/>
      <c r="AT4" s="151"/>
      <c r="AU4" s="151"/>
      <c r="AV4" s="145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</row>
    <row r="5" spans="1:259" ht="15" customHeight="1" x14ac:dyDescent="0.3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4"/>
      <c r="O5" s="4"/>
      <c r="P5" s="4"/>
      <c r="Q5" s="177"/>
      <c r="R5" s="4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51"/>
      <c r="AS5" s="151"/>
      <c r="AT5" s="151"/>
      <c r="AU5" s="151"/>
      <c r="AV5" s="14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</row>
    <row r="6" spans="1:259" ht="18.75" x14ac:dyDescent="0.3"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5"/>
      <c r="O6" s="5"/>
      <c r="P6" s="5"/>
      <c r="Q6" s="177"/>
      <c r="R6" s="5" t="s">
        <v>64</v>
      </c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51"/>
      <c r="AS6" s="151"/>
      <c r="AT6" s="151"/>
      <c r="AU6" s="151"/>
      <c r="AV6" s="145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</row>
    <row r="7" spans="1:259" ht="18.75" x14ac:dyDescent="0.3"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5"/>
      <c r="O7" s="5"/>
      <c r="P7" s="5"/>
      <c r="Q7" s="177"/>
      <c r="R7" s="5" t="s">
        <v>5</v>
      </c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51"/>
      <c r="AS7" s="151"/>
      <c r="AT7" s="151"/>
      <c r="AU7" s="151"/>
      <c r="AV7" s="145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</row>
    <row r="8" spans="1:259" ht="15" customHeight="1" x14ac:dyDescent="0.3"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50"/>
      <c r="O8" s="177"/>
      <c r="P8" s="177"/>
      <c r="Q8" s="177"/>
      <c r="R8" s="49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8"/>
      <c r="AQ8" s="177"/>
      <c r="AR8" s="151"/>
      <c r="AS8" s="151"/>
      <c r="AT8" s="151"/>
      <c r="AU8" s="151"/>
      <c r="AV8" s="145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</row>
    <row r="9" spans="1:259" ht="18.75" x14ac:dyDescent="0.3">
      <c r="A9" s="176"/>
      <c r="B9" s="175"/>
      <c r="C9" s="164"/>
      <c r="D9" s="164"/>
      <c r="E9" s="139"/>
      <c r="F9" s="139"/>
      <c r="G9" s="154"/>
      <c r="H9" s="139"/>
      <c r="I9" s="139"/>
      <c r="J9" s="139"/>
      <c r="K9" s="139"/>
      <c r="L9" s="144"/>
      <c r="M9" s="144"/>
      <c r="N9" s="174" t="s">
        <v>70</v>
      </c>
      <c r="O9" s="144"/>
      <c r="P9" s="144"/>
      <c r="Q9" s="145"/>
      <c r="R9" s="198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3"/>
      <c r="AE9" s="139"/>
      <c r="AF9" s="139"/>
      <c r="AG9" s="139"/>
      <c r="AH9" s="139"/>
      <c r="AI9" s="152"/>
      <c r="AJ9" s="139"/>
      <c r="AK9" s="139"/>
      <c r="AL9" s="139"/>
      <c r="AM9" s="139"/>
      <c r="AN9" s="139"/>
      <c r="AO9" s="139"/>
      <c r="AP9" s="173"/>
      <c r="AQ9" s="139"/>
      <c r="AR9" s="151"/>
      <c r="AS9" s="141"/>
      <c r="AT9" s="141"/>
      <c r="AU9" s="166"/>
      <c r="AV9" s="148"/>
    </row>
    <row r="10" spans="1:259" ht="12.95" customHeight="1" x14ac:dyDescent="0.3">
      <c r="A10" s="201">
        <v>5.91</v>
      </c>
      <c r="B10" s="175" t="s">
        <v>69</v>
      </c>
      <c r="C10" s="164"/>
      <c r="D10" s="164"/>
      <c r="E10" s="139"/>
      <c r="F10" s="139"/>
      <c r="G10" s="154"/>
      <c r="H10" s="139"/>
      <c r="I10" s="139"/>
      <c r="J10" s="139"/>
      <c r="K10" s="171" t="s">
        <v>68</v>
      </c>
      <c r="L10" s="168"/>
      <c r="M10" s="168"/>
      <c r="N10" s="170"/>
      <c r="O10" s="168"/>
      <c r="P10" s="168"/>
      <c r="Q10" s="169"/>
      <c r="R10" s="202"/>
      <c r="S10" s="168"/>
      <c r="T10" s="168"/>
      <c r="U10" s="168"/>
      <c r="V10" s="168"/>
      <c r="W10" s="168"/>
      <c r="X10" s="168"/>
      <c r="Y10" s="168"/>
      <c r="Z10" s="168"/>
      <c r="AA10" s="144"/>
      <c r="AB10" s="144"/>
      <c r="AC10" s="144"/>
      <c r="AD10" s="143"/>
      <c r="AE10" s="139"/>
      <c r="AF10" s="139"/>
      <c r="AG10" s="139"/>
      <c r="AH10" s="139"/>
      <c r="AI10" s="152"/>
      <c r="AJ10" s="139"/>
      <c r="AK10" s="139"/>
      <c r="AL10" s="139"/>
      <c r="AM10" s="139"/>
      <c r="AN10" s="139"/>
      <c r="AO10" s="139"/>
      <c r="AP10" s="139"/>
      <c r="AQ10" s="139"/>
      <c r="AR10" s="151"/>
      <c r="AS10" s="141"/>
      <c r="AT10" s="141"/>
      <c r="AU10" s="166"/>
      <c r="AV10" s="148"/>
    </row>
    <row r="11" spans="1:259" ht="12.95" customHeight="1" x14ac:dyDescent="0.3">
      <c r="A11" s="201">
        <v>5.91</v>
      </c>
      <c r="B11" s="175" t="s">
        <v>67</v>
      </c>
      <c r="C11" s="164"/>
      <c r="D11" s="164"/>
      <c r="E11" s="139"/>
      <c r="F11" s="139"/>
      <c r="G11" s="154"/>
      <c r="H11" s="139"/>
      <c r="I11" s="139"/>
      <c r="J11" s="139"/>
      <c r="K11" s="167"/>
      <c r="L11" s="144"/>
      <c r="M11" s="144"/>
      <c r="N11" s="163"/>
      <c r="O11" s="144"/>
      <c r="P11" s="144"/>
      <c r="Q11" s="145"/>
      <c r="R11" s="198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3"/>
      <c r="AE11" s="139"/>
      <c r="AF11" s="139"/>
      <c r="AG11" s="139"/>
      <c r="AH11" s="139"/>
      <c r="AI11" s="152"/>
      <c r="AJ11" s="139"/>
      <c r="AK11" s="139"/>
      <c r="AL11" s="139"/>
      <c r="AM11" s="139"/>
      <c r="AN11" s="139"/>
      <c r="AO11" s="139"/>
      <c r="AP11" s="139"/>
      <c r="AQ11" s="139"/>
      <c r="AR11" s="151"/>
      <c r="AS11" s="141"/>
      <c r="AT11" s="141"/>
      <c r="AU11" s="166"/>
      <c r="AV11" s="148"/>
    </row>
    <row r="12" spans="1:259" ht="18.75" x14ac:dyDescent="0.3">
      <c r="A12" s="201">
        <v>5.91</v>
      </c>
      <c r="B12" s="175" t="s">
        <v>10</v>
      </c>
      <c r="C12" s="164"/>
      <c r="D12" s="164"/>
      <c r="E12" s="139"/>
      <c r="F12" s="139"/>
      <c r="G12" s="154"/>
      <c r="H12" s="139"/>
      <c r="I12" s="139"/>
      <c r="J12" s="139"/>
      <c r="K12" s="139"/>
      <c r="L12" s="144"/>
      <c r="M12" s="144"/>
      <c r="N12" s="163"/>
      <c r="O12" s="158"/>
      <c r="P12" s="200"/>
      <c r="Q12" s="200" t="s">
        <v>44</v>
      </c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3"/>
      <c r="AE12" s="139"/>
      <c r="AF12" s="139"/>
      <c r="AG12" s="139"/>
      <c r="AH12" s="139"/>
      <c r="AI12" s="152"/>
      <c r="AJ12" s="139"/>
      <c r="AK12" s="139"/>
      <c r="AL12" s="139"/>
      <c r="AM12" s="139"/>
      <c r="AN12" s="139"/>
      <c r="AO12" s="139"/>
      <c r="AP12" s="139"/>
      <c r="AQ12" s="139"/>
      <c r="AR12" s="151"/>
      <c r="AS12" s="149"/>
      <c r="AT12" s="199" t="s">
        <v>61</v>
      </c>
      <c r="AU12" s="21"/>
      <c r="AV12" s="148"/>
    </row>
    <row r="13" spans="1:259" ht="15" customHeight="1" x14ac:dyDescent="0.3">
      <c r="A13" s="160"/>
      <c r="B13" s="160"/>
      <c r="C13" s="159"/>
      <c r="D13" s="159"/>
      <c r="E13" s="139"/>
      <c r="F13" s="139"/>
      <c r="G13" s="154"/>
      <c r="H13" s="139"/>
      <c r="I13" s="139"/>
      <c r="J13" s="139"/>
      <c r="K13" s="139"/>
      <c r="L13" s="144"/>
      <c r="M13" s="144"/>
      <c r="N13" s="144"/>
      <c r="O13" s="144"/>
      <c r="P13" s="144"/>
      <c r="Q13" s="158"/>
      <c r="R13" s="198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3"/>
      <c r="AE13" s="139"/>
      <c r="AF13" s="139"/>
      <c r="AG13" s="139"/>
      <c r="AH13" s="139"/>
      <c r="AI13" s="152"/>
      <c r="AJ13" s="139"/>
      <c r="AK13" s="139"/>
      <c r="AL13" s="139"/>
      <c r="AM13" s="139"/>
      <c r="AN13" s="139"/>
      <c r="AO13" s="139"/>
      <c r="AP13" s="139"/>
      <c r="AQ13" s="139"/>
      <c r="AR13" s="151"/>
      <c r="AS13" s="149" t="s">
        <v>12</v>
      </c>
      <c r="AT13" s="157">
        <v>0.68055555555555547</v>
      </c>
      <c r="AU13" s="150"/>
      <c r="AV13" s="148"/>
    </row>
    <row r="14" spans="1:259" ht="18.75" x14ac:dyDescent="0.3">
      <c r="A14" s="156" t="s">
        <v>13</v>
      </c>
      <c r="B14" s="155"/>
      <c r="C14" s="147"/>
      <c r="D14" s="147"/>
      <c r="E14" s="139"/>
      <c r="F14" s="139"/>
      <c r="G14" s="154"/>
      <c r="H14" s="139"/>
      <c r="I14" s="139"/>
      <c r="J14" s="139"/>
      <c r="K14" s="139"/>
      <c r="L14" s="144"/>
      <c r="M14" s="144"/>
      <c r="N14" s="144"/>
      <c r="O14" s="144"/>
      <c r="P14" s="153"/>
      <c r="Q14" s="139"/>
      <c r="R14" s="198" t="s">
        <v>66</v>
      </c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3"/>
      <c r="AE14" s="139"/>
      <c r="AF14" s="139"/>
      <c r="AG14" s="139"/>
      <c r="AH14" s="139"/>
      <c r="AI14" s="152"/>
      <c r="AJ14" s="139"/>
      <c r="AK14" s="139"/>
      <c r="AL14" s="139"/>
      <c r="AM14" s="139"/>
      <c r="AN14" s="139"/>
      <c r="AO14" s="139"/>
      <c r="AP14" s="139"/>
      <c r="AQ14" s="139"/>
      <c r="AR14" s="151"/>
      <c r="AS14" s="149" t="s">
        <v>14</v>
      </c>
      <c r="AT14" s="150"/>
      <c r="AU14" s="149"/>
      <c r="AV14" s="148"/>
    </row>
    <row r="15" spans="1:259" ht="9.9499999999999993" customHeight="1" thickBot="1" x14ac:dyDescent="0.35">
      <c r="A15" s="139"/>
      <c r="B15" s="139"/>
      <c r="C15" s="147"/>
      <c r="D15" s="147"/>
      <c r="E15" s="139"/>
      <c r="F15" s="139"/>
      <c r="G15" s="146"/>
      <c r="H15" s="139"/>
      <c r="I15" s="139"/>
      <c r="J15" s="139"/>
      <c r="K15" s="139"/>
      <c r="L15" s="144"/>
      <c r="M15" s="144"/>
      <c r="N15" s="144"/>
      <c r="O15" s="144"/>
      <c r="P15" s="144"/>
      <c r="Q15" s="145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3"/>
      <c r="AE15" s="139"/>
      <c r="AF15" s="139"/>
      <c r="AG15" s="139"/>
      <c r="AH15" s="139"/>
      <c r="AI15" s="143"/>
      <c r="AJ15" s="139"/>
      <c r="AK15" s="139"/>
      <c r="AL15" s="139"/>
      <c r="AM15" s="139"/>
      <c r="AN15" s="139"/>
      <c r="AO15" s="139"/>
      <c r="AP15" s="139"/>
      <c r="AQ15" s="139"/>
      <c r="AR15" s="142"/>
      <c r="AS15" s="141"/>
      <c r="AT15" s="141"/>
      <c r="AU15" s="140"/>
      <c r="AV15" s="139"/>
    </row>
    <row r="16" spans="1:259" ht="14.45" customHeight="1" thickBot="1" x14ac:dyDescent="0.25">
      <c r="A16" s="350" t="s">
        <v>59</v>
      </c>
      <c r="B16" s="352" t="s">
        <v>58</v>
      </c>
      <c r="C16" s="354" t="s">
        <v>57</v>
      </c>
      <c r="D16" s="354" t="s">
        <v>16</v>
      </c>
      <c r="E16" s="356" t="s">
        <v>17</v>
      </c>
      <c r="F16" s="358" t="s">
        <v>18</v>
      </c>
      <c r="G16" s="354" t="s">
        <v>56</v>
      </c>
      <c r="H16" s="383">
        <v>370</v>
      </c>
      <c r="I16" s="384"/>
      <c r="J16" s="385"/>
      <c r="K16" s="383">
        <v>400</v>
      </c>
      <c r="L16" s="384"/>
      <c r="M16" s="385"/>
      <c r="N16" s="383">
        <v>420</v>
      </c>
      <c r="O16" s="384"/>
      <c r="P16" s="385"/>
      <c r="Q16" s="383">
        <v>440</v>
      </c>
      <c r="R16" s="384"/>
      <c r="S16" s="385"/>
      <c r="T16" s="383">
        <v>460</v>
      </c>
      <c r="U16" s="384"/>
      <c r="V16" s="385"/>
      <c r="W16" s="383">
        <v>480</v>
      </c>
      <c r="X16" s="384"/>
      <c r="Y16" s="385"/>
      <c r="Z16" s="383">
        <v>490</v>
      </c>
      <c r="AA16" s="384"/>
      <c r="AB16" s="385"/>
      <c r="AC16" s="383">
        <v>500</v>
      </c>
      <c r="AD16" s="384"/>
      <c r="AE16" s="385"/>
      <c r="AF16" s="383">
        <v>510</v>
      </c>
      <c r="AG16" s="384"/>
      <c r="AH16" s="385"/>
      <c r="AI16" s="383">
        <v>515</v>
      </c>
      <c r="AJ16" s="384"/>
      <c r="AK16" s="385"/>
      <c r="AL16" s="383"/>
      <c r="AM16" s="384"/>
      <c r="AN16" s="385"/>
      <c r="AO16" s="383"/>
      <c r="AP16" s="384"/>
      <c r="AQ16" s="385"/>
      <c r="AR16" s="346" t="s">
        <v>55</v>
      </c>
      <c r="AS16" s="346" t="s">
        <v>51</v>
      </c>
      <c r="AT16" s="344" t="s">
        <v>54</v>
      </c>
      <c r="AU16" s="346" t="s">
        <v>50</v>
      </c>
      <c r="AV16" s="348" t="s">
        <v>53</v>
      </c>
    </row>
    <row r="17" spans="1:259" ht="13.5" customHeight="1" thickBot="1" x14ac:dyDescent="0.25">
      <c r="A17" s="351"/>
      <c r="B17" s="353" t="s">
        <v>20</v>
      </c>
      <c r="C17" s="355"/>
      <c r="D17" s="355"/>
      <c r="E17" s="357" t="s">
        <v>52</v>
      </c>
      <c r="F17" s="359" t="s">
        <v>18</v>
      </c>
      <c r="G17" s="355" t="s">
        <v>19</v>
      </c>
      <c r="H17" s="132">
        <v>1</v>
      </c>
      <c r="I17" s="131">
        <v>2</v>
      </c>
      <c r="J17" s="131">
        <v>3</v>
      </c>
      <c r="K17" s="132">
        <v>1</v>
      </c>
      <c r="L17" s="131">
        <v>2</v>
      </c>
      <c r="M17" s="131">
        <v>3</v>
      </c>
      <c r="N17" s="132">
        <v>1</v>
      </c>
      <c r="O17" s="131">
        <v>2</v>
      </c>
      <c r="P17" s="131">
        <v>3</v>
      </c>
      <c r="Q17" s="132">
        <v>1</v>
      </c>
      <c r="R17" s="131">
        <v>2</v>
      </c>
      <c r="S17" s="131">
        <v>3</v>
      </c>
      <c r="T17" s="132">
        <v>1</v>
      </c>
      <c r="U17" s="131">
        <v>2</v>
      </c>
      <c r="V17" s="131">
        <v>3</v>
      </c>
      <c r="W17" s="132">
        <v>1</v>
      </c>
      <c r="X17" s="131">
        <v>2</v>
      </c>
      <c r="Y17" s="131">
        <v>3</v>
      </c>
      <c r="Z17" s="132">
        <v>1</v>
      </c>
      <c r="AA17" s="131">
        <v>2</v>
      </c>
      <c r="AB17" s="131">
        <v>3</v>
      </c>
      <c r="AC17" s="132">
        <v>1</v>
      </c>
      <c r="AD17" s="131">
        <v>2</v>
      </c>
      <c r="AE17" s="131">
        <v>3</v>
      </c>
      <c r="AF17" s="132">
        <v>1</v>
      </c>
      <c r="AG17" s="131">
        <v>2</v>
      </c>
      <c r="AH17" s="131">
        <v>3</v>
      </c>
      <c r="AI17" s="132">
        <v>1</v>
      </c>
      <c r="AJ17" s="131">
        <v>2</v>
      </c>
      <c r="AK17" s="131">
        <v>3</v>
      </c>
      <c r="AL17" s="132"/>
      <c r="AM17" s="131"/>
      <c r="AN17" s="131"/>
      <c r="AO17" s="132">
        <v>1</v>
      </c>
      <c r="AP17" s="131">
        <v>2</v>
      </c>
      <c r="AQ17" s="131">
        <v>3</v>
      </c>
      <c r="AR17" s="347"/>
      <c r="AS17" s="347" t="s">
        <v>51</v>
      </c>
      <c r="AT17" s="345"/>
      <c r="AU17" s="347" t="s">
        <v>51</v>
      </c>
      <c r="AV17" s="349" t="s">
        <v>50</v>
      </c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  <c r="IW17" s="130"/>
      <c r="IX17" s="130"/>
      <c r="IY17" s="130"/>
    </row>
    <row r="18" spans="1:259" ht="15" x14ac:dyDescent="0.25">
      <c r="A18" s="129">
        <v>1</v>
      </c>
      <c r="B18" s="117">
        <f>[17]ШесЮ!C19</f>
        <v>405</v>
      </c>
      <c r="C18" s="118" t="str">
        <f>[17]ШесЮ!D19</f>
        <v>ФЕДОТОВ</v>
      </c>
      <c r="D18" s="118" t="str">
        <f>[17]ШесЮ!E19</f>
        <v>Максим</v>
      </c>
      <c r="E18" s="117" t="str">
        <f>[17]ШесЮ!F19</f>
        <v>08.05.1999</v>
      </c>
      <c r="F18" s="117" t="str">
        <f>[17]ШесЮ!G19</f>
        <v>КМС</v>
      </c>
      <c r="G18" s="121" t="str">
        <f>[17]ШесЮ!H19</f>
        <v xml:space="preserve">Республика Татарстан </v>
      </c>
      <c r="H18" s="126"/>
      <c r="I18" s="125"/>
      <c r="J18" s="124"/>
      <c r="K18" s="128"/>
      <c r="L18" s="125"/>
      <c r="M18" s="127"/>
      <c r="N18" s="126"/>
      <c r="O18" s="125"/>
      <c r="P18" s="124"/>
      <c r="Q18" s="128"/>
      <c r="R18" s="125"/>
      <c r="S18" s="127"/>
      <c r="T18" s="126"/>
      <c r="U18" s="125"/>
      <c r="V18" s="124"/>
      <c r="W18" s="128"/>
      <c r="X18" s="125"/>
      <c r="Y18" s="127"/>
      <c r="Z18" s="126"/>
      <c r="AA18" s="125"/>
      <c r="AB18" s="124"/>
      <c r="AC18" s="128"/>
      <c r="AD18" s="125"/>
      <c r="AE18" s="127"/>
      <c r="AF18" s="126"/>
      <c r="AG18" s="125"/>
      <c r="AH18" s="124"/>
      <c r="AI18" s="128"/>
      <c r="AJ18" s="125"/>
      <c r="AK18" s="127"/>
      <c r="AL18" s="126"/>
      <c r="AM18" s="125"/>
      <c r="AN18" s="124"/>
      <c r="AO18" s="126"/>
      <c r="AP18" s="125"/>
      <c r="AQ18" s="124"/>
      <c r="AR18" s="123"/>
      <c r="AS18" s="123"/>
      <c r="AT18" s="122"/>
      <c r="AU18" s="122"/>
      <c r="AV18" s="1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  <c r="IW18" s="97"/>
      <c r="IX18" s="97"/>
      <c r="IY18" s="97"/>
    </row>
    <row r="19" spans="1:259" ht="15" x14ac:dyDescent="0.25">
      <c r="A19" s="117"/>
      <c r="B19" s="65"/>
      <c r="C19" s="196"/>
      <c r="D19" s="196"/>
      <c r="E19" s="195"/>
      <c r="F19" s="194"/>
      <c r="G19" s="193"/>
      <c r="H19" s="190"/>
      <c r="I19" s="189"/>
      <c r="J19" s="188"/>
      <c r="K19" s="192"/>
      <c r="L19" s="189"/>
      <c r="M19" s="191"/>
      <c r="N19" s="190"/>
      <c r="O19" s="189"/>
      <c r="P19" s="188"/>
      <c r="Q19" s="192"/>
      <c r="R19" s="189"/>
      <c r="S19" s="191"/>
      <c r="T19" s="190"/>
      <c r="U19" s="189"/>
      <c r="V19" s="188"/>
      <c r="W19" s="192"/>
      <c r="X19" s="189"/>
      <c r="Y19" s="191"/>
      <c r="Z19" s="190"/>
      <c r="AA19" s="189"/>
      <c r="AB19" s="188"/>
      <c r="AC19" s="192"/>
      <c r="AD19" s="189"/>
      <c r="AE19" s="191"/>
      <c r="AF19" s="190"/>
      <c r="AG19" s="189"/>
      <c r="AH19" s="188"/>
      <c r="AI19" s="192"/>
      <c r="AJ19" s="189"/>
      <c r="AK19" s="191"/>
      <c r="AL19" s="190"/>
      <c r="AM19" s="189"/>
      <c r="AN19" s="188"/>
      <c r="AO19" s="190"/>
      <c r="AP19" s="189"/>
      <c r="AQ19" s="188"/>
      <c r="AR19" s="187"/>
      <c r="AS19" s="187"/>
      <c r="AT19" s="186"/>
      <c r="AU19" s="186"/>
      <c r="AV19" s="65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  <c r="IW19" s="97"/>
      <c r="IX19" s="97"/>
      <c r="IY19" s="97"/>
    </row>
    <row r="20" spans="1:259" ht="15" x14ac:dyDescent="0.25">
      <c r="A20" s="119">
        <v>2</v>
      </c>
      <c r="B20" s="117">
        <f>[17]ШесЮ!C20</f>
        <v>458</v>
      </c>
      <c r="C20" s="118" t="str">
        <f>[17]ШесЮ!D20</f>
        <v>КУРНОСОВ</v>
      </c>
      <c r="D20" s="118" t="str">
        <f>[17]ШесЮ!E20</f>
        <v>Александр</v>
      </c>
      <c r="E20" s="117" t="str">
        <f>[17]ШесЮ!F20</f>
        <v>21.08.1997</v>
      </c>
      <c r="F20" s="117" t="str">
        <f>[17]ШесЮ!G20</f>
        <v>КМС</v>
      </c>
      <c r="G20" s="121" t="str">
        <f>[17]ШесЮ!H20</f>
        <v xml:space="preserve">Челябинская область </v>
      </c>
      <c r="H20" s="113"/>
      <c r="I20" s="112"/>
      <c r="J20" s="111"/>
      <c r="K20" s="115"/>
      <c r="L20" s="112"/>
      <c r="M20" s="114"/>
      <c r="N20" s="113"/>
      <c r="O20" s="112"/>
      <c r="P20" s="111"/>
      <c r="Q20" s="115"/>
      <c r="R20" s="112"/>
      <c r="S20" s="114"/>
      <c r="T20" s="113"/>
      <c r="U20" s="112"/>
      <c r="V20" s="111"/>
      <c r="W20" s="115"/>
      <c r="X20" s="112"/>
      <c r="Y20" s="114"/>
      <c r="Z20" s="113"/>
      <c r="AA20" s="112"/>
      <c r="AB20" s="111"/>
      <c r="AC20" s="115"/>
      <c r="AD20" s="112"/>
      <c r="AE20" s="114"/>
      <c r="AF20" s="113"/>
      <c r="AG20" s="112"/>
      <c r="AH20" s="111"/>
      <c r="AI20" s="115"/>
      <c r="AJ20" s="112"/>
      <c r="AK20" s="114"/>
      <c r="AL20" s="113"/>
      <c r="AM20" s="112"/>
      <c r="AN20" s="111"/>
      <c r="AO20" s="113"/>
      <c r="AP20" s="112"/>
      <c r="AQ20" s="111"/>
      <c r="AR20" s="110"/>
      <c r="AS20" s="110"/>
      <c r="AT20" s="109"/>
      <c r="AU20" s="109"/>
      <c r="AV20" s="40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  <c r="IW20" s="97"/>
      <c r="IX20" s="97"/>
      <c r="IY20" s="97"/>
    </row>
    <row r="21" spans="1:259" ht="15" x14ac:dyDescent="0.25">
      <c r="A21" s="119"/>
      <c r="B21" s="40"/>
      <c r="C21" s="185"/>
      <c r="D21" s="185"/>
      <c r="E21" s="184"/>
      <c r="F21" s="39"/>
      <c r="G21" s="41"/>
      <c r="H21" s="113"/>
      <c r="I21" s="112"/>
      <c r="J21" s="111"/>
      <c r="K21" s="115"/>
      <c r="L21" s="112"/>
      <c r="M21" s="114"/>
      <c r="N21" s="113"/>
      <c r="O21" s="112"/>
      <c r="P21" s="111"/>
      <c r="Q21" s="115"/>
      <c r="R21" s="112"/>
      <c r="S21" s="114"/>
      <c r="T21" s="113"/>
      <c r="U21" s="112"/>
      <c r="V21" s="111"/>
      <c r="W21" s="115"/>
      <c r="X21" s="112"/>
      <c r="Y21" s="114"/>
      <c r="Z21" s="113"/>
      <c r="AA21" s="112"/>
      <c r="AB21" s="111"/>
      <c r="AC21" s="115"/>
      <c r="AD21" s="112"/>
      <c r="AE21" s="114"/>
      <c r="AF21" s="113"/>
      <c r="AG21" s="112"/>
      <c r="AH21" s="111"/>
      <c r="AI21" s="115"/>
      <c r="AJ21" s="112"/>
      <c r="AK21" s="114"/>
      <c r="AL21" s="113"/>
      <c r="AM21" s="112"/>
      <c r="AN21" s="111"/>
      <c r="AO21" s="113"/>
      <c r="AP21" s="112"/>
      <c r="AQ21" s="111"/>
      <c r="AR21" s="110"/>
      <c r="AS21" s="110"/>
      <c r="AT21" s="109"/>
      <c r="AU21" s="109"/>
      <c r="AV21" s="40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  <c r="IW21" s="97"/>
      <c r="IX21" s="97"/>
      <c r="IY21" s="97"/>
    </row>
    <row r="22" spans="1:259" ht="15" x14ac:dyDescent="0.25">
      <c r="A22" s="119">
        <v>3</v>
      </c>
      <c r="B22" s="117">
        <f>[17]ШесЮ!C21</f>
        <v>351</v>
      </c>
      <c r="C22" s="118" t="str">
        <f>[17]ШесЮ!D21</f>
        <v>АКИНЬШИН</v>
      </c>
      <c r="D22" s="118" t="str">
        <f>[17]ШесЮ!E21</f>
        <v>Денис</v>
      </c>
      <c r="E22" s="117" t="str">
        <f>[17]ШесЮ!F21</f>
        <v>06.05.1998</v>
      </c>
      <c r="F22" s="117" t="str">
        <f>[17]ШесЮ!G21</f>
        <v>КМС</v>
      </c>
      <c r="G22" s="121" t="str">
        <f>[17]ШесЮ!H21</f>
        <v xml:space="preserve">Москва-1 </v>
      </c>
      <c r="H22" s="113"/>
      <c r="I22" s="112"/>
      <c r="J22" s="111"/>
      <c r="K22" s="115"/>
      <c r="L22" s="112"/>
      <c r="M22" s="114"/>
      <c r="N22" s="113"/>
      <c r="O22" s="112"/>
      <c r="P22" s="111"/>
      <c r="Q22" s="115"/>
      <c r="R22" s="112"/>
      <c r="S22" s="114"/>
      <c r="T22" s="113"/>
      <c r="U22" s="112"/>
      <c r="V22" s="111"/>
      <c r="W22" s="115"/>
      <c r="X22" s="112"/>
      <c r="Y22" s="114"/>
      <c r="Z22" s="113"/>
      <c r="AA22" s="112"/>
      <c r="AB22" s="111"/>
      <c r="AC22" s="115"/>
      <c r="AD22" s="112"/>
      <c r="AE22" s="114"/>
      <c r="AF22" s="113"/>
      <c r="AG22" s="112"/>
      <c r="AH22" s="111"/>
      <c r="AI22" s="115"/>
      <c r="AJ22" s="112"/>
      <c r="AK22" s="114"/>
      <c r="AL22" s="113"/>
      <c r="AM22" s="112"/>
      <c r="AN22" s="111"/>
      <c r="AO22" s="113"/>
      <c r="AP22" s="112"/>
      <c r="AQ22" s="111"/>
      <c r="AR22" s="110"/>
      <c r="AS22" s="110"/>
      <c r="AT22" s="109"/>
      <c r="AU22" s="109"/>
      <c r="AV22" s="183" t="s">
        <v>41</v>
      </c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97"/>
      <c r="IO22" s="97"/>
      <c r="IP22" s="97"/>
      <c r="IQ22" s="97"/>
      <c r="IR22" s="97"/>
      <c r="IS22" s="97"/>
      <c r="IT22" s="97"/>
      <c r="IU22" s="97"/>
      <c r="IV22" s="97"/>
      <c r="IW22" s="97"/>
      <c r="IX22" s="97"/>
      <c r="IY22" s="97"/>
    </row>
    <row r="23" spans="1:259" ht="15" x14ac:dyDescent="0.25">
      <c r="A23" s="119"/>
      <c r="B23" s="40"/>
      <c r="C23" s="185"/>
      <c r="D23" s="185"/>
      <c r="E23" s="184"/>
      <c r="F23" s="39"/>
      <c r="G23" s="41"/>
      <c r="H23" s="113"/>
      <c r="I23" s="112"/>
      <c r="J23" s="111"/>
      <c r="K23" s="115"/>
      <c r="L23" s="112"/>
      <c r="M23" s="114"/>
      <c r="N23" s="113"/>
      <c r="O23" s="112"/>
      <c r="P23" s="111"/>
      <c r="Q23" s="115"/>
      <c r="R23" s="112"/>
      <c r="S23" s="114"/>
      <c r="T23" s="113"/>
      <c r="U23" s="112"/>
      <c r="V23" s="111"/>
      <c r="W23" s="115"/>
      <c r="X23" s="112"/>
      <c r="Y23" s="114"/>
      <c r="Z23" s="113"/>
      <c r="AA23" s="112"/>
      <c r="AB23" s="111"/>
      <c r="AC23" s="115"/>
      <c r="AD23" s="112"/>
      <c r="AE23" s="114"/>
      <c r="AF23" s="113"/>
      <c r="AG23" s="112"/>
      <c r="AH23" s="111"/>
      <c r="AI23" s="115"/>
      <c r="AJ23" s="112"/>
      <c r="AK23" s="114"/>
      <c r="AL23" s="113"/>
      <c r="AM23" s="112"/>
      <c r="AN23" s="111"/>
      <c r="AO23" s="113"/>
      <c r="AP23" s="112"/>
      <c r="AQ23" s="111"/>
      <c r="AR23" s="110"/>
      <c r="AS23" s="110"/>
      <c r="AT23" s="109"/>
      <c r="AU23" s="109"/>
      <c r="AV23" s="183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  <c r="IW23" s="97"/>
      <c r="IX23" s="97"/>
      <c r="IY23" s="97"/>
    </row>
    <row r="24" spans="1:259" ht="15" x14ac:dyDescent="0.25">
      <c r="A24" s="119">
        <v>4</v>
      </c>
      <c r="B24" s="117">
        <f>[17]ШесЮ!C22</f>
        <v>3</v>
      </c>
      <c r="C24" s="118" t="str">
        <f>[17]ШесЮ!D22</f>
        <v>КОБЕЛЕВ</v>
      </c>
      <c r="D24" s="118" t="str">
        <f>[17]ШесЮ!E22</f>
        <v>Павел</v>
      </c>
      <c r="E24" s="117" t="str">
        <f>[17]ШесЮ!F22</f>
        <v>21.12.2001</v>
      </c>
      <c r="F24" s="117" t="str">
        <f>[17]ШесЮ!G22</f>
        <v>КМС</v>
      </c>
      <c r="G24" s="116" t="str">
        <f>[17]ШесЮ!H22</f>
        <v>Ленинградская область СПб</v>
      </c>
      <c r="H24" s="113"/>
      <c r="I24" s="112"/>
      <c r="J24" s="111"/>
      <c r="K24" s="115"/>
      <c r="L24" s="112"/>
      <c r="M24" s="114"/>
      <c r="N24" s="113"/>
      <c r="O24" s="112"/>
      <c r="P24" s="111"/>
      <c r="Q24" s="115"/>
      <c r="R24" s="112"/>
      <c r="S24" s="114"/>
      <c r="T24" s="113"/>
      <c r="U24" s="112"/>
      <c r="V24" s="111"/>
      <c r="W24" s="115"/>
      <c r="X24" s="112"/>
      <c r="Y24" s="114"/>
      <c r="Z24" s="113"/>
      <c r="AA24" s="112"/>
      <c r="AB24" s="111"/>
      <c r="AC24" s="115"/>
      <c r="AD24" s="112"/>
      <c r="AE24" s="114"/>
      <c r="AF24" s="113"/>
      <c r="AG24" s="112"/>
      <c r="AH24" s="111"/>
      <c r="AI24" s="115"/>
      <c r="AJ24" s="112"/>
      <c r="AK24" s="114"/>
      <c r="AL24" s="113"/>
      <c r="AM24" s="112"/>
      <c r="AN24" s="111"/>
      <c r="AO24" s="113"/>
      <c r="AP24" s="112"/>
      <c r="AQ24" s="111"/>
      <c r="AR24" s="110"/>
      <c r="AS24" s="110"/>
      <c r="AT24" s="109"/>
      <c r="AU24" s="109"/>
      <c r="AV24" s="183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  <c r="IW24" s="97"/>
      <c r="IX24" s="97"/>
      <c r="IY24" s="97"/>
    </row>
    <row r="25" spans="1:259" ht="15" x14ac:dyDescent="0.25">
      <c r="A25" s="119"/>
      <c r="B25" s="40"/>
      <c r="C25" s="41"/>
      <c r="D25" s="41"/>
      <c r="E25" s="184"/>
      <c r="F25" s="39"/>
      <c r="G25" s="41"/>
      <c r="H25" s="113"/>
      <c r="I25" s="112"/>
      <c r="J25" s="111"/>
      <c r="K25" s="115"/>
      <c r="L25" s="112"/>
      <c r="M25" s="114"/>
      <c r="N25" s="113"/>
      <c r="O25" s="112"/>
      <c r="P25" s="111"/>
      <c r="Q25" s="115"/>
      <c r="R25" s="112"/>
      <c r="S25" s="114"/>
      <c r="T25" s="113"/>
      <c r="U25" s="112"/>
      <c r="V25" s="111"/>
      <c r="W25" s="115"/>
      <c r="X25" s="112"/>
      <c r="Y25" s="114"/>
      <c r="Z25" s="113"/>
      <c r="AA25" s="112"/>
      <c r="AB25" s="111"/>
      <c r="AC25" s="115"/>
      <c r="AD25" s="112"/>
      <c r="AE25" s="114"/>
      <c r="AF25" s="113"/>
      <c r="AG25" s="112"/>
      <c r="AH25" s="111"/>
      <c r="AI25" s="115"/>
      <c r="AJ25" s="112"/>
      <c r="AK25" s="114"/>
      <c r="AL25" s="113"/>
      <c r="AM25" s="112"/>
      <c r="AN25" s="111"/>
      <c r="AO25" s="113"/>
      <c r="AP25" s="112"/>
      <c r="AQ25" s="111"/>
      <c r="AR25" s="110"/>
      <c r="AS25" s="110"/>
      <c r="AT25" s="109"/>
      <c r="AU25" s="109"/>
      <c r="AV25" s="183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  <c r="IW25" s="97"/>
      <c r="IX25" s="97"/>
      <c r="IY25" s="97"/>
    </row>
    <row r="26" spans="1:259" ht="15" x14ac:dyDescent="0.25">
      <c r="A26" s="119">
        <v>5</v>
      </c>
      <c r="B26" s="117">
        <f>[17]ШесЮ!C23</f>
        <v>365</v>
      </c>
      <c r="C26" s="118" t="str">
        <f>[17]ШесЮ!D23</f>
        <v>ХАМИДОВ</v>
      </c>
      <c r="D26" s="118" t="str">
        <f>[17]ШесЮ!E23</f>
        <v>Артур</v>
      </c>
      <c r="E26" s="117" t="str">
        <f>[17]ШесЮ!F23</f>
        <v>16.01.1998</v>
      </c>
      <c r="F26" s="117" t="str">
        <f>[17]ШесЮ!G23</f>
        <v>КМС</v>
      </c>
      <c r="G26" s="121" t="str">
        <f>[17]ШесЮ!H23</f>
        <v xml:space="preserve">Москва-2 </v>
      </c>
      <c r="H26" s="113"/>
      <c r="I26" s="112"/>
      <c r="J26" s="111"/>
      <c r="K26" s="115"/>
      <c r="L26" s="112"/>
      <c r="M26" s="114"/>
      <c r="N26" s="113"/>
      <c r="O26" s="112"/>
      <c r="P26" s="111"/>
      <c r="Q26" s="115"/>
      <c r="R26" s="112"/>
      <c r="S26" s="114"/>
      <c r="T26" s="113"/>
      <c r="U26" s="112"/>
      <c r="V26" s="111"/>
      <c r="W26" s="115"/>
      <c r="X26" s="112"/>
      <c r="Y26" s="114"/>
      <c r="Z26" s="113"/>
      <c r="AA26" s="112"/>
      <c r="AB26" s="111"/>
      <c r="AC26" s="115"/>
      <c r="AD26" s="112"/>
      <c r="AE26" s="114"/>
      <c r="AF26" s="113"/>
      <c r="AG26" s="112"/>
      <c r="AH26" s="111"/>
      <c r="AI26" s="115"/>
      <c r="AJ26" s="112"/>
      <c r="AK26" s="114"/>
      <c r="AL26" s="113"/>
      <c r="AM26" s="112"/>
      <c r="AN26" s="111"/>
      <c r="AO26" s="113"/>
      <c r="AP26" s="112"/>
      <c r="AQ26" s="111"/>
      <c r="AR26" s="110"/>
      <c r="AS26" s="110"/>
      <c r="AT26" s="109"/>
      <c r="AU26" s="109"/>
      <c r="AV26" s="183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  <c r="DO26" s="97"/>
      <c r="DP26" s="97"/>
      <c r="DQ26" s="97"/>
      <c r="DR26" s="97"/>
      <c r="DS26" s="97"/>
      <c r="DT26" s="97"/>
      <c r="DU26" s="97"/>
      <c r="DV26" s="97"/>
      <c r="DW26" s="97"/>
      <c r="DX26" s="97"/>
      <c r="DY26" s="97"/>
      <c r="DZ26" s="97"/>
      <c r="EA26" s="97"/>
      <c r="EB26" s="97"/>
      <c r="EC26" s="97"/>
      <c r="ED26" s="97"/>
      <c r="EE26" s="97"/>
      <c r="EF26" s="97"/>
      <c r="EG26" s="97"/>
      <c r="EH26" s="97"/>
      <c r="EI26" s="97"/>
      <c r="EJ26" s="97"/>
      <c r="EK26" s="97"/>
      <c r="EL26" s="97"/>
      <c r="EM26" s="97"/>
      <c r="EN26" s="97"/>
      <c r="EO26" s="97"/>
      <c r="EP26" s="97"/>
      <c r="EQ26" s="97"/>
      <c r="ER26" s="97"/>
      <c r="ES26" s="97"/>
      <c r="ET26" s="97"/>
      <c r="EU26" s="97"/>
      <c r="EV26" s="97"/>
      <c r="EW26" s="97"/>
      <c r="EX26" s="97"/>
      <c r="EY26" s="97"/>
      <c r="EZ26" s="97"/>
      <c r="FA26" s="97"/>
      <c r="FB26" s="97"/>
      <c r="FC26" s="97"/>
      <c r="FD26" s="97"/>
      <c r="FE26" s="97"/>
      <c r="FF26" s="97"/>
      <c r="FG26" s="97"/>
      <c r="FH26" s="97"/>
      <c r="FI26" s="97"/>
      <c r="FJ26" s="97"/>
      <c r="FK26" s="97"/>
      <c r="FL26" s="97"/>
      <c r="FM26" s="97"/>
      <c r="FN26" s="97"/>
      <c r="FO26" s="97"/>
      <c r="FP26" s="97"/>
      <c r="FQ26" s="97"/>
      <c r="FR26" s="97"/>
      <c r="FS26" s="97"/>
      <c r="FT26" s="97"/>
      <c r="FU26" s="97"/>
      <c r="FV26" s="97"/>
      <c r="FW26" s="97"/>
      <c r="FX26" s="97"/>
      <c r="FY26" s="97"/>
      <c r="FZ26" s="97"/>
      <c r="GA26" s="97"/>
      <c r="GB26" s="97"/>
      <c r="GC26" s="97"/>
      <c r="GD26" s="97"/>
      <c r="GE26" s="97"/>
      <c r="GF26" s="97"/>
      <c r="GG26" s="97"/>
      <c r="GH26" s="97"/>
      <c r="GI26" s="97"/>
      <c r="GJ26" s="97"/>
      <c r="GK26" s="97"/>
      <c r="GL26" s="97"/>
      <c r="GM26" s="97"/>
      <c r="GN26" s="97"/>
      <c r="GO26" s="97"/>
      <c r="GP26" s="97"/>
      <c r="GQ26" s="97"/>
      <c r="GR26" s="97"/>
      <c r="GS26" s="97"/>
      <c r="GT26" s="97"/>
      <c r="GU26" s="97"/>
      <c r="GV26" s="97"/>
      <c r="GW26" s="97"/>
      <c r="GX26" s="97"/>
      <c r="GY26" s="97"/>
      <c r="GZ26" s="97"/>
      <c r="HA26" s="97"/>
      <c r="HB26" s="97"/>
      <c r="HC26" s="97"/>
      <c r="HD26" s="97"/>
      <c r="HE26" s="97"/>
      <c r="HF26" s="97"/>
      <c r="HG26" s="97"/>
      <c r="HH26" s="97"/>
      <c r="HI26" s="97"/>
      <c r="HJ26" s="97"/>
      <c r="HK26" s="97"/>
      <c r="HL26" s="97"/>
      <c r="HM26" s="97"/>
      <c r="HN26" s="97"/>
      <c r="HO26" s="97"/>
      <c r="HP26" s="97"/>
      <c r="HQ26" s="97"/>
      <c r="HR26" s="97"/>
      <c r="HS26" s="97"/>
      <c r="HT26" s="97"/>
      <c r="HU26" s="97"/>
      <c r="HV26" s="97"/>
      <c r="HW26" s="97"/>
      <c r="HX26" s="97"/>
      <c r="HY26" s="97"/>
      <c r="HZ26" s="97"/>
      <c r="IA26" s="97"/>
      <c r="IB26" s="97"/>
      <c r="IC26" s="97"/>
      <c r="ID26" s="97"/>
      <c r="IE26" s="97"/>
      <c r="IF26" s="97"/>
      <c r="IG26" s="97"/>
      <c r="IH26" s="97"/>
      <c r="II26" s="97"/>
      <c r="IJ26" s="97"/>
      <c r="IK26" s="97"/>
      <c r="IL26" s="97"/>
      <c r="IM26" s="97"/>
      <c r="IN26" s="97"/>
      <c r="IO26" s="97"/>
      <c r="IP26" s="97"/>
      <c r="IQ26" s="97"/>
      <c r="IR26" s="97"/>
      <c r="IS26" s="97"/>
      <c r="IT26" s="97"/>
      <c r="IU26" s="97"/>
      <c r="IV26" s="97"/>
      <c r="IW26" s="97"/>
      <c r="IX26" s="97"/>
      <c r="IY26" s="97"/>
    </row>
    <row r="27" spans="1:259" ht="15" x14ac:dyDescent="0.25">
      <c r="A27" s="119"/>
      <c r="B27" s="40"/>
      <c r="C27" s="185"/>
      <c r="D27" s="185"/>
      <c r="E27" s="184"/>
      <c r="F27" s="39"/>
      <c r="G27" s="41"/>
      <c r="H27" s="113"/>
      <c r="I27" s="112"/>
      <c r="J27" s="111"/>
      <c r="K27" s="115"/>
      <c r="L27" s="112"/>
      <c r="M27" s="114"/>
      <c r="N27" s="113"/>
      <c r="O27" s="112"/>
      <c r="P27" s="111"/>
      <c r="Q27" s="115"/>
      <c r="R27" s="112"/>
      <c r="S27" s="114"/>
      <c r="T27" s="113"/>
      <c r="U27" s="112"/>
      <c r="V27" s="111"/>
      <c r="W27" s="115"/>
      <c r="X27" s="112"/>
      <c r="Y27" s="114"/>
      <c r="Z27" s="113"/>
      <c r="AA27" s="112"/>
      <c r="AB27" s="111"/>
      <c r="AC27" s="115"/>
      <c r="AD27" s="112"/>
      <c r="AE27" s="114"/>
      <c r="AF27" s="113"/>
      <c r="AG27" s="112"/>
      <c r="AH27" s="111"/>
      <c r="AI27" s="115"/>
      <c r="AJ27" s="112"/>
      <c r="AK27" s="114"/>
      <c r="AL27" s="113"/>
      <c r="AM27" s="112"/>
      <c r="AN27" s="111"/>
      <c r="AO27" s="113"/>
      <c r="AP27" s="112"/>
      <c r="AQ27" s="111"/>
      <c r="AR27" s="110"/>
      <c r="AS27" s="110"/>
      <c r="AT27" s="109"/>
      <c r="AU27" s="109"/>
      <c r="AV27" s="183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  <c r="DL27" s="97"/>
      <c r="DM27" s="97"/>
      <c r="DN27" s="97"/>
      <c r="DO27" s="97"/>
      <c r="DP27" s="97"/>
      <c r="DQ27" s="97"/>
      <c r="DR27" s="97"/>
      <c r="DS27" s="97"/>
      <c r="DT27" s="97"/>
      <c r="DU27" s="97"/>
      <c r="DV27" s="97"/>
      <c r="DW27" s="97"/>
      <c r="DX27" s="97"/>
      <c r="DY27" s="97"/>
      <c r="DZ27" s="97"/>
      <c r="EA27" s="97"/>
      <c r="EB27" s="97"/>
      <c r="EC27" s="97"/>
      <c r="ED27" s="97"/>
      <c r="EE27" s="97"/>
      <c r="EF27" s="97"/>
      <c r="EG27" s="97"/>
      <c r="EH27" s="97"/>
      <c r="EI27" s="97"/>
      <c r="EJ27" s="97"/>
      <c r="EK27" s="97"/>
      <c r="EL27" s="97"/>
      <c r="EM27" s="97"/>
      <c r="EN27" s="97"/>
      <c r="EO27" s="97"/>
      <c r="EP27" s="97"/>
      <c r="EQ27" s="97"/>
      <c r="ER27" s="97"/>
      <c r="ES27" s="97"/>
      <c r="ET27" s="97"/>
      <c r="EU27" s="97"/>
      <c r="EV27" s="97"/>
      <c r="EW27" s="97"/>
      <c r="EX27" s="97"/>
      <c r="EY27" s="97"/>
      <c r="EZ27" s="97"/>
      <c r="FA27" s="97"/>
      <c r="FB27" s="97"/>
      <c r="FC27" s="97"/>
      <c r="FD27" s="97"/>
      <c r="FE27" s="97"/>
      <c r="FF27" s="97"/>
      <c r="FG27" s="97"/>
      <c r="FH27" s="97"/>
      <c r="FI27" s="97"/>
      <c r="FJ27" s="97"/>
      <c r="FK27" s="97"/>
      <c r="FL27" s="97"/>
      <c r="FM27" s="97"/>
      <c r="FN27" s="97"/>
      <c r="FO27" s="97"/>
      <c r="FP27" s="97"/>
      <c r="FQ27" s="97"/>
      <c r="FR27" s="97"/>
      <c r="FS27" s="97"/>
      <c r="FT27" s="97"/>
      <c r="FU27" s="97"/>
      <c r="FV27" s="97"/>
      <c r="FW27" s="97"/>
      <c r="FX27" s="97"/>
      <c r="FY27" s="97"/>
      <c r="FZ27" s="97"/>
      <c r="GA27" s="97"/>
      <c r="GB27" s="97"/>
      <c r="GC27" s="97"/>
      <c r="GD27" s="97"/>
      <c r="GE27" s="97"/>
      <c r="GF27" s="97"/>
      <c r="GG27" s="97"/>
      <c r="GH27" s="97"/>
      <c r="GI27" s="97"/>
      <c r="GJ27" s="97"/>
      <c r="GK27" s="97"/>
      <c r="GL27" s="97"/>
      <c r="GM27" s="97"/>
      <c r="GN27" s="97"/>
      <c r="GO27" s="97"/>
      <c r="GP27" s="97"/>
      <c r="GQ27" s="97"/>
      <c r="GR27" s="97"/>
      <c r="GS27" s="97"/>
      <c r="GT27" s="97"/>
      <c r="GU27" s="97"/>
      <c r="GV27" s="97"/>
      <c r="GW27" s="97"/>
      <c r="GX27" s="97"/>
      <c r="GY27" s="97"/>
      <c r="GZ27" s="97"/>
      <c r="HA27" s="97"/>
      <c r="HB27" s="97"/>
      <c r="HC27" s="97"/>
      <c r="HD27" s="97"/>
      <c r="HE27" s="97"/>
      <c r="HF27" s="97"/>
      <c r="HG27" s="97"/>
      <c r="HH27" s="97"/>
      <c r="HI27" s="97"/>
      <c r="HJ27" s="97"/>
      <c r="HK27" s="97"/>
      <c r="HL27" s="97"/>
      <c r="HM27" s="97"/>
      <c r="HN27" s="97"/>
      <c r="HO27" s="97"/>
      <c r="HP27" s="97"/>
      <c r="HQ27" s="97"/>
      <c r="HR27" s="97"/>
      <c r="HS27" s="97"/>
      <c r="HT27" s="97"/>
      <c r="HU27" s="97"/>
      <c r="HV27" s="97"/>
      <c r="HW27" s="97"/>
      <c r="HX27" s="97"/>
      <c r="HY27" s="97"/>
      <c r="HZ27" s="97"/>
      <c r="IA27" s="97"/>
      <c r="IB27" s="97"/>
      <c r="IC27" s="97"/>
      <c r="ID27" s="97"/>
      <c r="IE27" s="97"/>
      <c r="IF27" s="97"/>
      <c r="IG27" s="97"/>
      <c r="IH27" s="97"/>
      <c r="II27" s="97"/>
      <c r="IJ27" s="97"/>
      <c r="IK27" s="97"/>
      <c r="IL27" s="97"/>
      <c r="IM27" s="97"/>
      <c r="IN27" s="97"/>
      <c r="IO27" s="97"/>
      <c r="IP27" s="97"/>
      <c r="IQ27" s="97"/>
      <c r="IR27" s="97"/>
      <c r="IS27" s="97"/>
      <c r="IT27" s="97"/>
      <c r="IU27" s="97"/>
      <c r="IV27" s="97"/>
      <c r="IW27" s="97"/>
      <c r="IX27" s="97"/>
      <c r="IY27" s="97"/>
    </row>
    <row r="28" spans="1:259" ht="15" x14ac:dyDescent="0.25">
      <c r="A28" s="119">
        <v>6</v>
      </c>
      <c r="B28" s="117">
        <f>[17]ШесЮ!C24</f>
        <v>115</v>
      </c>
      <c r="C28" s="118" t="str">
        <f>[17]ШесЮ!D24</f>
        <v>ГАЛКИН</v>
      </c>
      <c r="D28" s="118" t="str">
        <f>[17]ШесЮ!E24</f>
        <v>Владислав</v>
      </c>
      <c r="E28" s="117" t="str">
        <f>[17]ШесЮ!F24</f>
        <v>07.10.2000</v>
      </c>
      <c r="F28" s="117" t="str">
        <f>[17]ШесЮ!G24</f>
        <v>КМС</v>
      </c>
      <c r="G28" s="121" t="str">
        <f>[17]ШесЮ!H24</f>
        <v xml:space="preserve">Санкт-Петербург-1 </v>
      </c>
      <c r="H28" s="113"/>
      <c r="I28" s="112"/>
      <c r="J28" s="111"/>
      <c r="K28" s="115"/>
      <c r="L28" s="112"/>
      <c r="M28" s="114"/>
      <c r="N28" s="113"/>
      <c r="O28" s="112"/>
      <c r="P28" s="111"/>
      <c r="Q28" s="115"/>
      <c r="R28" s="112"/>
      <c r="S28" s="114"/>
      <c r="T28" s="113"/>
      <c r="U28" s="112"/>
      <c r="V28" s="111"/>
      <c r="W28" s="115"/>
      <c r="X28" s="112"/>
      <c r="Y28" s="114"/>
      <c r="Z28" s="113"/>
      <c r="AA28" s="112"/>
      <c r="AB28" s="111"/>
      <c r="AC28" s="115"/>
      <c r="AD28" s="112"/>
      <c r="AE28" s="114"/>
      <c r="AF28" s="113"/>
      <c r="AG28" s="112"/>
      <c r="AH28" s="111"/>
      <c r="AI28" s="115"/>
      <c r="AJ28" s="112"/>
      <c r="AK28" s="114"/>
      <c r="AL28" s="113"/>
      <c r="AM28" s="112"/>
      <c r="AN28" s="111"/>
      <c r="AO28" s="113"/>
      <c r="AP28" s="112"/>
      <c r="AQ28" s="111"/>
      <c r="AR28" s="110"/>
      <c r="AS28" s="110"/>
      <c r="AT28" s="109"/>
      <c r="AU28" s="109"/>
      <c r="AV28" s="183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7"/>
      <c r="IL28" s="97"/>
      <c r="IM28" s="97"/>
      <c r="IN28" s="97"/>
      <c r="IO28" s="97"/>
      <c r="IP28" s="97"/>
      <c r="IQ28" s="97"/>
      <c r="IR28" s="97"/>
      <c r="IS28" s="97"/>
      <c r="IT28" s="97"/>
      <c r="IU28" s="97"/>
      <c r="IV28" s="97"/>
      <c r="IW28" s="97"/>
      <c r="IX28" s="97"/>
      <c r="IY28" s="97"/>
    </row>
    <row r="29" spans="1:259" ht="15" x14ac:dyDescent="0.25">
      <c r="A29" s="119"/>
      <c r="B29" s="40"/>
      <c r="C29" s="185"/>
      <c r="D29" s="185"/>
      <c r="E29" s="184"/>
      <c r="F29" s="39"/>
      <c r="G29" s="41"/>
      <c r="H29" s="113"/>
      <c r="I29" s="112"/>
      <c r="J29" s="111"/>
      <c r="K29" s="115"/>
      <c r="L29" s="112"/>
      <c r="M29" s="114"/>
      <c r="N29" s="113"/>
      <c r="O29" s="112"/>
      <c r="P29" s="111"/>
      <c r="Q29" s="115"/>
      <c r="R29" s="112"/>
      <c r="S29" s="114"/>
      <c r="T29" s="113"/>
      <c r="U29" s="112"/>
      <c r="V29" s="111"/>
      <c r="W29" s="115"/>
      <c r="X29" s="112"/>
      <c r="Y29" s="114"/>
      <c r="Z29" s="113"/>
      <c r="AA29" s="112"/>
      <c r="AB29" s="111"/>
      <c r="AC29" s="115"/>
      <c r="AD29" s="112"/>
      <c r="AE29" s="114"/>
      <c r="AF29" s="113"/>
      <c r="AG29" s="112"/>
      <c r="AH29" s="111"/>
      <c r="AI29" s="115"/>
      <c r="AJ29" s="112"/>
      <c r="AK29" s="114"/>
      <c r="AL29" s="113"/>
      <c r="AM29" s="112"/>
      <c r="AN29" s="111"/>
      <c r="AO29" s="113"/>
      <c r="AP29" s="112"/>
      <c r="AQ29" s="111"/>
      <c r="AR29" s="110"/>
      <c r="AS29" s="110"/>
      <c r="AT29" s="109"/>
      <c r="AU29" s="109"/>
      <c r="AV29" s="183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97"/>
      <c r="EH29" s="97"/>
      <c r="EI29" s="97"/>
      <c r="EJ29" s="97"/>
      <c r="EK29" s="97"/>
      <c r="EL29" s="97"/>
      <c r="EM29" s="97"/>
      <c r="EN29" s="97"/>
      <c r="EO29" s="97"/>
      <c r="EP29" s="97"/>
      <c r="EQ29" s="97"/>
      <c r="ER29" s="97"/>
      <c r="ES29" s="97"/>
      <c r="ET29" s="97"/>
      <c r="EU29" s="97"/>
      <c r="EV29" s="97"/>
      <c r="EW29" s="97"/>
      <c r="EX29" s="97"/>
      <c r="EY29" s="97"/>
      <c r="EZ29" s="97"/>
      <c r="FA29" s="97"/>
      <c r="FB29" s="97"/>
      <c r="FC29" s="97"/>
      <c r="FD29" s="97"/>
      <c r="FE29" s="97"/>
      <c r="FF29" s="97"/>
      <c r="FG29" s="97"/>
      <c r="FH29" s="97"/>
      <c r="FI29" s="97"/>
      <c r="FJ29" s="97"/>
      <c r="FK29" s="97"/>
      <c r="FL29" s="97"/>
      <c r="FM29" s="97"/>
      <c r="FN29" s="97"/>
      <c r="FO29" s="97"/>
      <c r="FP29" s="97"/>
      <c r="FQ29" s="97"/>
      <c r="FR29" s="97"/>
      <c r="FS29" s="97"/>
      <c r="FT29" s="97"/>
      <c r="FU29" s="97"/>
      <c r="FV29" s="97"/>
      <c r="FW29" s="97"/>
      <c r="FX29" s="97"/>
      <c r="FY29" s="97"/>
      <c r="FZ29" s="97"/>
      <c r="GA29" s="97"/>
      <c r="GB29" s="97"/>
      <c r="GC29" s="97"/>
      <c r="GD29" s="97"/>
      <c r="GE29" s="97"/>
      <c r="GF29" s="97"/>
      <c r="GG29" s="97"/>
      <c r="GH29" s="97"/>
      <c r="GI29" s="97"/>
      <c r="GJ29" s="97"/>
      <c r="GK29" s="97"/>
      <c r="GL29" s="97"/>
      <c r="GM29" s="97"/>
      <c r="GN29" s="97"/>
      <c r="GO29" s="97"/>
      <c r="GP29" s="97"/>
      <c r="GQ29" s="97"/>
      <c r="GR29" s="97"/>
      <c r="GS29" s="97"/>
      <c r="GT29" s="97"/>
      <c r="GU29" s="97"/>
      <c r="GV29" s="97"/>
      <c r="GW29" s="97"/>
      <c r="GX29" s="97"/>
      <c r="GY29" s="97"/>
      <c r="GZ29" s="97"/>
      <c r="HA29" s="97"/>
      <c r="HB29" s="97"/>
      <c r="HC29" s="97"/>
      <c r="HD29" s="97"/>
      <c r="HE29" s="97"/>
      <c r="HF29" s="97"/>
      <c r="HG29" s="97"/>
      <c r="HH29" s="97"/>
      <c r="HI29" s="97"/>
      <c r="HJ29" s="97"/>
      <c r="HK29" s="97"/>
      <c r="HL29" s="97"/>
      <c r="HM29" s="97"/>
      <c r="HN29" s="97"/>
      <c r="HO29" s="97"/>
      <c r="HP29" s="97"/>
      <c r="HQ29" s="97"/>
      <c r="HR29" s="97"/>
      <c r="HS29" s="97"/>
      <c r="HT29" s="97"/>
      <c r="HU29" s="97"/>
      <c r="HV29" s="97"/>
      <c r="HW29" s="97"/>
      <c r="HX29" s="97"/>
      <c r="HY29" s="97"/>
      <c r="HZ29" s="97"/>
      <c r="IA29" s="97"/>
      <c r="IB29" s="97"/>
      <c r="IC29" s="97"/>
      <c r="ID29" s="97"/>
      <c r="IE29" s="97"/>
      <c r="IF29" s="97"/>
      <c r="IG29" s="97"/>
      <c r="IH29" s="97"/>
      <c r="II29" s="97"/>
      <c r="IJ29" s="97"/>
      <c r="IK29" s="97"/>
      <c r="IL29" s="97"/>
      <c r="IM29" s="97"/>
      <c r="IN29" s="97"/>
      <c r="IO29" s="97"/>
      <c r="IP29" s="97"/>
      <c r="IQ29" s="97"/>
      <c r="IR29" s="97"/>
      <c r="IS29" s="97"/>
      <c r="IT29" s="97"/>
      <c r="IU29" s="97"/>
      <c r="IV29" s="97"/>
      <c r="IW29" s="97"/>
      <c r="IX29" s="97"/>
      <c r="IY29" s="97"/>
    </row>
    <row r="30" spans="1:259" ht="15" x14ac:dyDescent="0.25">
      <c r="A30" s="119">
        <v>7</v>
      </c>
      <c r="B30" s="117"/>
      <c r="C30" s="118" t="str">
        <f>[17]ШесЮ!D25</f>
        <v>ЩЕРБАКОВ</v>
      </c>
      <c r="D30" s="118" t="str">
        <f>[17]ШесЮ!E25</f>
        <v>Владимир</v>
      </c>
      <c r="E30" s="117" t="str">
        <f>[17]ШесЮ!F25</f>
        <v>08.01.1997</v>
      </c>
      <c r="F30" s="117" t="str">
        <f>[17]ШесЮ!G25</f>
        <v>МС</v>
      </c>
      <c r="G30" s="116" t="str">
        <f>[17]ШесЮ!H25</f>
        <v>Ленинградская область СПб</v>
      </c>
      <c r="H30" s="113"/>
      <c r="I30" s="112"/>
      <c r="J30" s="111"/>
      <c r="K30" s="115"/>
      <c r="L30" s="112"/>
      <c r="M30" s="114"/>
      <c r="N30" s="113"/>
      <c r="O30" s="112"/>
      <c r="P30" s="111"/>
      <c r="Q30" s="115"/>
      <c r="R30" s="112"/>
      <c r="S30" s="114"/>
      <c r="T30" s="113"/>
      <c r="U30" s="112"/>
      <c r="V30" s="111"/>
      <c r="W30" s="115"/>
      <c r="X30" s="112"/>
      <c r="Y30" s="114"/>
      <c r="Z30" s="113"/>
      <c r="AA30" s="112"/>
      <c r="AB30" s="111"/>
      <c r="AC30" s="115"/>
      <c r="AD30" s="112"/>
      <c r="AE30" s="114"/>
      <c r="AF30" s="113"/>
      <c r="AG30" s="112"/>
      <c r="AH30" s="111"/>
      <c r="AI30" s="115"/>
      <c r="AJ30" s="112"/>
      <c r="AK30" s="114"/>
      <c r="AL30" s="113"/>
      <c r="AM30" s="112"/>
      <c r="AN30" s="111"/>
      <c r="AO30" s="113"/>
      <c r="AP30" s="112"/>
      <c r="AQ30" s="111"/>
      <c r="AR30" s="110"/>
      <c r="AS30" s="110"/>
      <c r="AT30" s="109"/>
      <c r="AU30" s="109"/>
      <c r="AV30" s="183" t="s">
        <v>41</v>
      </c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7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7"/>
      <c r="EC30" s="97"/>
      <c r="ED30" s="97"/>
      <c r="EE30" s="97"/>
      <c r="EF30" s="97"/>
      <c r="EG30" s="97"/>
      <c r="EH30" s="97"/>
      <c r="EI30" s="97"/>
      <c r="EJ30" s="97"/>
      <c r="EK30" s="97"/>
      <c r="EL30" s="97"/>
      <c r="EM30" s="97"/>
      <c r="EN30" s="97"/>
      <c r="EO30" s="97"/>
      <c r="EP30" s="97"/>
      <c r="EQ30" s="97"/>
      <c r="ER30" s="97"/>
      <c r="ES30" s="97"/>
      <c r="ET30" s="97"/>
      <c r="EU30" s="97"/>
      <c r="EV30" s="97"/>
      <c r="EW30" s="97"/>
      <c r="EX30" s="97"/>
      <c r="EY30" s="97"/>
      <c r="EZ30" s="97"/>
      <c r="FA30" s="97"/>
      <c r="FB30" s="97"/>
      <c r="FC30" s="97"/>
      <c r="FD30" s="97"/>
      <c r="FE30" s="97"/>
      <c r="FF30" s="97"/>
      <c r="FG30" s="97"/>
      <c r="FH30" s="97"/>
      <c r="FI30" s="97"/>
      <c r="FJ30" s="97"/>
      <c r="FK30" s="97"/>
      <c r="FL30" s="97"/>
      <c r="FM30" s="97"/>
      <c r="FN30" s="97"/>
      <c r="FO30" s="97"/>
      <c r="FP30" s="97"/>
      <c r="FQ30" s="97"/>
      <c r="FR30" s="97"/>
      <c r="FS30" s="97"/>
      <c r="FT30" s="97"/>
      <c r="FU30" s="97"/>
      <c r="FV30" s="97"/>
      <c r="FW30" s="97"/>
      <c r="FX30" s="97"/>
      <c r="FY30" s="97"/>
      <c r="FZ30" s="97"/>
      <c r="GA30" s="97"/>
      <c r="GB30" s="97"/>
      <c r="GC30" s="97"/>
      <c r="GD30" s="97"/>
      <c r="GE30" s="97"/>
      <c r="GF30" s="97"/>
      <c r="GG30" s="97"/>
      <c r="GH30" s="97"/>
      <c r="GI30" s="97"/>
      <c r="GJ30" s="97"/>
      <c r="GK30" s="97"/>
      <c r="GL30" s="97"/>
      <c r="GM30" s="97"/>
      <c r="GN30" s="97"/>
      <c r="GO30" s="97"/>
      <c r="GP30" s="97"/>
      <c r="GQ30" s="97"/>
      <c r="GR30" s="97"/>
      <c r="GS30" s="97"/>
      <c r="GT30" s="97"/>
      <c r="GU30" s="97"/>
      <c r="GV30" s="97"/>
      <c r="GW30" s="97"/>
      <c r="GX30" s="97"/>
      <c r="GY30" s="97"/>
      <c r="GZ30" s="97"/>
      <c r="HA30" s="97"/>
      <c r="HB30" s="97"/>
      <c r="HC30" s="97"/>
      <c r="HD30" s="97"/>
      <c r="HE30" s="97"/>
      <c r="HF30" s="97"/>
      <c r="HG30" s="97"/>
      <c r="HH30" s="97"/>
      <c r="HI30" s="97"/>
      <c r="HJ30" s="97"/>
      <c r="HK30" s="97"/>
      <c r="HL30" s="97"/>
      <c r="HM30" s="97"/>
      <c r="HN30" s="97"/>
      <c r="HO30" s="97"/>
      <c r="HP30" s="97"/>
      <c r="HQ30" s="97"/>
      <c r="HR30" s="97"/>
      <c r="HS30" s="97"/>
      <c r="HT30" s="97"/>
      <c r="HU30" s="97"/>
      <c r="HV30" s="97"/>
      <c r="HW30" s="97"/>
      <c r="HX30" s="97"/>
      <c r="HY30" s="97"/>
      <c r="HZ30" s="97"/>
      <c r="IA30" s="97"/>
      <c r="IB30" s="97"/>
      <c r="IC30" s="97"/>
      <c r="ID30" s="97"/>
      <c r="IE30" s="97"/>
      <c r="IF30" s="97"/>
      <c r="IG30" s="97"/>
      <c r="IH30" s="97"/>
      <c r="II30" s="97"/>
      <c r="IJ30" s="97"/>
      <c r="IK30" s="97"/>
      <c r="IL30" s="97"/>
      <c r="IM30" s="97"/>
      <c r="IN30" s="97"/>
      <c r="IO30" s="97"/>
      <c r="IP30" s="97"/>
      <c r="IQ30" s="97"/>
      <c r="IR30" s="97"/>
      <c r="IS30" s="97"/>
      <c r="IT30" s="97"/>
      <c r="IU30" s="97"/>
      <c r="IV30" s="97"/>
      <c r="IW30" s="97"/>
      <c r="IX30" s="97"/>
      <c r="IY30" s="97"/>
    </row>
    <row r="31" spans="1:259" ht="15" x14ac:dyDescent="0.25">
      <c r="A31" s="119"/>
      <c r="B31" s="40"/>
      <c r="C31" s="185"/>
      <c r="D31" s="185"/>
      <c r="E31" s="184"/>
      <c r="F31" s="39"/>
      <c r="G31" s="41"/>
      <c r="H31" s="113"/>
      <c r="I31" s="112"/>
      <c r="J31" s="111"/>
      <c r="K31" s="115"/>
      <c r="L31" s="112"/>
      <c r="M31" s="114"/>
      <c r="N31" s="113"/>
      <c r="O31" s="112"/>
      <c r="P31" s="111"/>
      <c r="Q31" s="115"/>
      <c r="R31" s="112"/>
      <c r="S31" s="114"/>
      <c r="T31" s="113"/>
      <c r="U31" s="112"/>
      <c r="V31" s="111"/>
      <c r="W31" s="115"/>
      <c r="X31" s="112"/>
      <c r="Y31" s="114"/>
      <c r="Z31" s="113"/>
      <c r="AA31" s="112"/>
      <c r="AB31" s="111"/>
      <c r="AC31" s="115"/>
      <c r="AD31" s="112"/>
      <c r="AE31" s="114"/>
      <c r="AF31" s="113"/>
      <c r="AG31" s="112"/>
      <c r="AH31" s="111"/>
      <c r="AI31" s="115"/>
      <c r="AJ31" s="112"/>
      <c r="AK31" s="114"/>
      <c r="AL31" s="113"/>
      <c r="AM31" s="112"/>
      <c r="AN31" s="111"/>
      <c r="AO31" s="113"/>
      <c r="AP31" s="112"/>
      <c r="AQ31" s="111"/>
      <c r="AR31" s="110"/>
      <c r="AS31" s="110"/>
      <c r="AT31" s="109"/>
      <c r="AU31" s="109"/>
      <c r="AV31" s="183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7"/>
      <c r="IL31" s="97"/>
      <c r="IM31" s="97"/>
      <c r="IN31" s="97"/>
      <c r="IO31" s="97"/>
      <c r="IP31" s="97"/>
      <c r="IQ31" s="97"/>
      <c r="IR31" s="97"/>
      <c r="IS31" s="97"/>
      <c r="IT31" s="97"/>
      <c r="IU31" s="97"/>
      <c r="IV31" s="97"/>
      <c r="IW31" s="97"/>
      <c r="IX31" s="97"/>
      <c r="IY31" s="97"/>
    </row>
    <row r="32" spans="1:259" ht="15" x14ac:dyDescent="0.25">
      <c r="A32" s="119">
        <v>8</v>
      </c>
      <c r="B32" s="117">
        <f>[17]ШесЮ!C26</f>
        <v>364</v>
      </c>
      <c r="C32" s="118" t="str">
        <f>[17]ШесЮ!D26</f>
        <v>МИЦКИЙ</v>
      </c>
      <c r="D32" s="118" t="str">
        <f>[17]ШесЮ!E26</f>
        <v>Дмитрий</v>
      </c>
      <c r="E32" s="117" t="str">
        <f>[17]ШесЮ!F26</f>
        <v>25.04.1998</v>
      </c>
      <c r="F32" s="117" t="str">
        <f>[17]ШесЮ!G26</f>
        <v>КМС</v>
      </c>
      <c r="G32" s="121" t="str">
        <f>[17]ШесЮ!H26</f>
        <v xml:space="preserve">Москва-2 </v>
      </c>
      <c r="H32" s="113"/>
      <c r="I32" s="112"/>
      <c r="J32" s="111"/>
      <c r="K32" s="115"/>
      <c r="L32" s="112"/>
      <c r="M32" s="114"/>
      <c r="N32" s="113"/>
      <c r="O32" s="112"/>
      <c r="P32" s="111"/>
      <c r="Q32" s="115"/>
      <c r="R32" s="112"/>
      <c r="S32" s="114"/>
      <c r="T32" s="113"/>
      <c r="U32" s="112"/>
      <c r="V32" s="111"/>
      <c r="W32" s="115"/>
      <c r="X32" s="112"/>
      <c r="Y32" s="114"/>
      <c r="Z32" s="113"/>
      <c r="AA32" s="112"/>
      <c r="AB32" s="111"/>
      <c r="AC32" s="115"/>
      <c r="AD32" s="112"/>
      <c r="AE32" s="114"/>
      <c r="AF32" s="113"/>
      <c r="AG32" s="112"/>
      <c r="AH32" s="111"/>
      <c r="AI32" s="115"/>
      <c r="AJ32" s="112"/>
      <c r="AK32" s="114"/>
      <c r="AL32" s="113"/>
      <c r="AM32" s="112"/>
      <c r="AN32" s="111"/>
      <c r="AO32" s="113"/>
      <c r="AP32" s="112"/>
      <c r="AQ32" s="111"/>
      <c r="AR32" s="110"/>
      <c r="AS32" s="110"/>
      <c r="AT32" s="109"/>
      <c r="AU32" s="109"/>
      <c r="AV32" s="183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97"/>
      <c r="CV32" s="97"/>
      <c r="CW32" s="97"/>
      <c r="CX32" s="97"/>
      <c r="CY32" s="97"/>
      <c r="CZ32" s="97"/>
      <c r="DA32" s="97"/>
      <c r="DB32" s="97"/>
      <c r="DC32" s="97"/>
      <c r="DD32" s="97"/>
      <c r="DE32" s="97"/>
      <c r="DF32" s="97"/>
      <c r="DG32" s="97"/>
      <c r="DH32" s="97"/>
      <c r="DI32" s="97"/>
      <c r="DJ32" s="97"/>
      <c r="DK32" s="97"/>
      <c r="DL32" s="97"/>
      <c r="DM32" s="97"/>
      <c r="DN32" s="97"/>
      <c r="DO32" s="97"/>
      <c r="DP32" s="97"/>
      <c r="DQ32" s="97"/>
      <c r="DR32" s="97"/>
      <c r="DS32" s="97"/>
      <c r="DT32" s="97"/>
      <c r="DU32" s="97"/>
      <c r="DV32" s="97"/>
      <c r="DW32" s="97"/>
      <c r="DX32" s="97"/>
      <c r="DY32" s="97"/>
      <c r="DZ32" s="97"/>
      <c r="EA32" s="97"/>
      <c r="EB32" s="97"/>
      <c r="EC32" s="97"/>
      <c r="ED32" s="97"/>
      <c r="EE32" s="97"/>
      <c r="EF32" s="97"/>
      <c r="EG32" s="97"/>
      <c r="EH32" s="97"/>
      <c r="EI32" s="97"/>
      <c r="EJ32" s="97"/>
      <c r="EK32" s="97"/>
      <c r="EL32" s="97"/>
      <c r="EM32" s="97"/>
      <c r="EN32" s="97"/>
      <c r="EO32" s="97"/>
      <c r="EP32" s="97"/>
      <c r="EQ32" s="97"/>
      <c r="ER32" s="97"/>
      <c r="ES32" s="97"/>
      <c r="ET32" s="97"/>
      <c r="EU32" s="97"/>
      <c r="EV32" s="97"/>
      <c r="EW32" s="97"/>
      <c r="EX32" s="97"/>
      <c r="EY32" s="97"/>
      <c r="EZ32" s="97"/>
      <c r="FA32" s="97"/>
      <c r="FB32" s="97"/>
      <c r="FC32" s="97"/>
      <c r="FD32" s="97"/>
      <c r="FE32" s="97"/>
      <c r="FF32" s="97"/>
      <c r="FG32" s="97"/>
      <c r="FH32" s="97"/>
      <c r="FI32" s="97"/>
      <c r="FJ32" s="97"/>
      <c r="FK32" s="97"/>
      <c r="FL32" s="97"/>
      <c r="FM32" s="97"/>
      <c r="FN32" s="97"/>
      <c r="FO32" s="97"/>
      <c r="FP32" s="97"/>
      <c r="FQ32" s="97"/>
      <c r="FR32" s="97"/>
      <c r="FS32" s="97"/>
      <c r="FT32" s="97"/>
      <c r="FU32" s="97"/>
      <c r="FV32" s="97"/>
      <c r="FW32" s="97"/>
      <c r="FX32" s="97"/>
      <c r="FY32" s="97"/>
      <c r="FZ32" s="97"/>
      <c r="GA32" s="97"/>
      <c r="GB32" s="97"/>
      <c r="GC32" s="97"/>
      <c r="GD32" s="97"/>
      <c r="GE32" s="97"/>
      <c r="GF32" s="97"/>
      <c r="GG32" s="97"/>
      <c r="GH32" s="97"/>
      <c r="GI32" s="97"/>
      <c r="GJ32" s="97"/>
      <c r="GK32" s="97"/>
      <c r="GL32" s="97"/>
      <c r="GM32" s="97"/>
      <c r="GN32" s="97"/>
      <c r="GO32" s="97"/>
      <c r="GP32" s="97"/>
      <c r="GQ32" s="97"/>
      <c r="GR32" s="97"/>
      <c r="GS32" s="97"/>
      <c r="GT32" s="97"/>
      <c r="GU32" s="97"/>
      <c r="GV32" s="97"/>
      <c r="GW32" s="97"/>
      <c r="GX32" s="97"/>
      <c r="GY32" s="97"/>
      <c r="GZ32" s="97"/>
      <c r="HA32" s="97"/>
      <c r="HB32" s="97"/>
      <c r="HC32" s="97"/>
      <c r="HD32" s="97"/>
      <c r="HE32" s="97"/>
      <c r="HF32" s="97"/>
      <c r="HG32" s="97"/>
      <c r="HH32" s="97"/>
      <c r="HI32" s="97"/>
      <c r="HJ32" s="97"/>
      <c r="HK32" s="97"/>
      <c r="HL32" s="97"/>
      <c r="HM32" s="97"/>
      <c r="HN32" s="97"/>
      <c r="HO32" s="97"/>
      <c r="HP32" s="97"/>
      <c r="HQ32" s="97"/>
      <c r="HR32" s="97"/>
      <c r="HS32" s="97"/>
      <c r="HT32" s="97"/>
      <c r="HU32" s="97"/>
      <c r="HV32" s="97"/>
      <c r="HW32" s="97"/>
      <c r="HX32" s="97"/>
      <c r="HY32" s="97"/>
      <c r="HZ32" s="97"/>
      <c r="IA32" s="97"/>
      <c r="IB32" s="97"/>
      <c r="IC32" s="97"/>
      <c r="ID32" s="97"/>
      <c r="IE32" s="97"/>
      <c r="IF32" s="97"/>
      <c r="IG32" s="97"/>
      <c r="IH32" s="97"/>
      <c r="II32" s="97"/>
      <c r="IJ32" s="97"/>
      <c r="IK32" s="97"/>
      <c r="IL32" s="97"/>
      <c r="IM32" s="97"/>
      <c r="IN32" s="97"/>
      <c r="IO32" s="97"/>
      <c r="IP32" s="97"/>
      <c r="IQ32" s="97"/>
      <c r="IR32" s="97"/>
      <c r="IS32" s="97"/>
      <c r="IT32" s="97"/>
      <c r="IU32" s="97"/>
      <c r="IV32" s="97"/>
      <c r="IW32" s="97"/>
      <c r="IX32" s="97"/>
      <c r="IY32" s="97"/>
    </row>
    <row r="33" spans="1:259" ht="15" x14ac:dyDescent="0.25">
      <c r="A33" s="119"/>
      <c r="B33" s="40"/>
      <c r="C33" s="41"/>
      <c r="D33" s="41"/>
      <c r="E33" s="184"/>
      <c r="F33" s="39"/>
      <c r="G33" s="41"/>
      <c r="H33" s="113"/>
      <c r="I33" s="112"/>
      <c r="J33" s="111"/>
      <c r="K33" s="115"/>
      <c r="L33" s="112"/>
      <c r="M33" s="114"/>
      <c r="N33" s="113"/>
      <c r="O33" s="112"/>
      <c r="P33" s="111"/>
      <c r="Q33" s="115"/>
      <c r="R33" s="112"/>
      <c r="S33" s="114"/>
      <c r="T33" s="113"/>
      <c r="U33" s="112"/>
      <c r="V33" s="111"/>
      <c r="W33" s="115"/>
      <c r="X33" s="112"/>
      <c r="Y33" s="114"/>
      <c r="Z33" s="113"/>
      <c r="AA33" s="112"/>
      <c r="AB33" s="111"/>
      <c r="AC33" s="115"/>
      <c r="AD33" s="112"/>
      <c r="AE33" s="114"/>
      <c r="AF33" s="113"/>
      <c r="AG33" s="112"/>
      <c r="AH33" s="111"/>
      <c r="AI33" s="115"/>
      <c r="AJ33" s="112"/>
      <c r="AK33" s="114"/>
      <c r="AL33" s="113"/>
      <c r="AM33" s="112"/>
      <c r="AN33" s="111"/>
      <c r="AO33" s="113"/>
      <c r="AP33" s="112"/>
      <c r="AQ33" s="111"/>
      <c r="AR33" s="110"/>
      <c r="AS33" s="110"/>
      <c r="AT33" s="109"/>
      <c r="AU33" s="109"/>
      <c r="AV33" s="183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  <c r="DL33" s="97"/>
      <c r="DM33" s="97"/>
      <c r="DN33" s="97"/>
      <c r="DO33" s="97"/>
      <c r="DP33" s="97"/>
      <c r="DQ33" s="97"/>
      <c r="DR33" s="97"/>
      <c r="DS33" s="97"/>
      <c r="DT33" s="97"/>
      <c r="DU33" s="97"/>
      <c r="DV33" s="97"/>
      <c r="DW33" s="97"/>
      <c r="DX33" s="97"/>
      <c r="DY33" s="97"/>
      <c r="DZ33" s="97"/>
      <c r="EA33" s="97"/>
      <c r="EB33" s="97"/>
      <c r="EC33" s="97"/>
      <c r="ED33" s="97"/>
      <c r="EE33" s="97"/>
      <c r="EF33" s="97"/>
      <c r="EG33" s="97"/>
      <c r="EH33" s="97"/>
      <c r="EI33" s="97"/>
      <c r="EJ33" s="97"/>
      <c r="EK33" s="97"/>
      <c r="EL33" s="97"/>
      <c r="EM33" s="97"/>
      <c r="EN33" s="97"/>
      <c r="EO33" s="97"/>
      <c r="EP33" s="97"/>
      <c r="EQ33" s="97"/>
      <c r="ER33" s="97"/>
      <c r="ES33" s="97"/>
      <c r="ET33" s="97"/>
      <c r="EU33" s="97"/>
      <c r="EV33" s="97"/>
      <c r="EW33" s="97"/>
      <c r="EX33" s="97"/>
      <c r="EY33" s="97"/>
      <c r="EZ33" s="97"/>
      <c r="FA33" s="97"/>
      <c r="FB33" s="97"/>
      <c r="FC33" s="97"/>
      <c r="FD33" s="97"/>
      <c r="FE33" s="97"/>
      <c r="FF33" s="97"/>
      <c r="FG33" s="97"/>
      <c r="FH33" s="97"/>
      <c r="FI33" s="97"/>
      <c r="FJ33" s="97"/>
      <c r="FK33" s="97"/>
      <c r="FL33" s="97"/>
      <c r="FM33" s="97"/>
      <c r="FN33" s="97"/>
      <c r="FO33" s="97"/>
      <c r="FP33" s="97"/>
      <c r="FQ33" s="97"/>
      <c r="FR33" s="97"/>
      <c r="FS33" s="97"/>
      <c r="FT33" s="97"/>
      <c r="FU33" s="97"/>
      <c r="FV33" s="97"/>
      <c r="FW33" s="97"/>
      <c r="FX33" s="97"/>
      <c r="FY33" s="97"/>
      <c r="FZ33" s="97"/>
      <c r="GA33" s="97"/>
      <c r="GB33" s="97"/>
      <c r="GC33" s="97"/>
      <c r="GD33" s="97"/>
      <c r="GE33" s="97"/>
      <c r="GF33" s="97"/>
      <c r="GG33" s="97"/>
      <c r="GH33" s="97"/>
      <c r="GI33" s="97"/>
      <c r="GJ33" s="97"/>
      <c r="GK33" s="97"/>
      <c r="GL33" s="97"/>
      <c r="GM33" s="97"/>
      <c r="GN33" s="97"/>
      <c r="GO33" s="97"/>
      <c r="GP33" s="97"/>
      <c r="GQ33" s="97"/>
      <c r="GR33" s="97"/>
      <c r="GS33" s="97"/>
      <c r="GT33" s="97"/>
      <c r="GU33" s="97"/>
      <c r="GV33" s="97"/>
      <c r="GW33" s="97"/>
      <c r="GX33" s="97"/>
      <c r="GY33" s="97"/>
      <c r="GZ33" s="97"/>
      <c r="HA33" s="97"/>
      <c r="HB33" s="97"/>
      <c r="HC33" s="97"/>
      <c r="HD33" s="97"/>
      <c r="HE33" s="97"/>
      <c r="HF33" s="97"/>
      <c r="HG33" s="97"/>
      <c r="HH33" s="97"/>
      <c r="HI33" s="97"/>
      <c r="HJ33" s="97"/>
      <c r="HK33" s="97"/>
      <c r="HL33" s="97"/>
      <c r="HM33" s="97"/>
      <c r="HN33" s="97"/>
      <c r="HO33" s="97"/>
      <c r="HP33" s="97"/>
      <c r="HQ33" s="97"/>
      <c r="HR33" s="97"/>
      <c r="HS33" s="97"/>
      <c r="HT33" s="97"/>
      <c r="HU33" s="97"/>
      <c r="HV33" s="97"/>
      <c r="HW33" s="97"/>
      <c r="HX33" s="97"/>
      <c r="HY33" s="97"/>
      <c r="HZ33" s="97"/>
      <c r="IA33" s="97"/>
      <c r="IB33" s="97"/>
      <c r="IC33" s="97"/>
      <c r="ID33" s="97"/>
      <c r="IE33" s="97"/>
      <c r="IF33" s="97"/>
      <c r="IG33" s="97"/>
      <c r="IH33" s="97"/>
      <c r="II33" s="97"/>
      <c r="IJ33" s="97"/>
      <c r="IK33" s="97"/>
      <c r="IL33" s="97"/>
      <c r="IM33" s="97"/>
      <c r="IN33" s="97"/>
      <c r="IO33" s="97"/>
      <c r="IP33" s="97"/>
      <c r="IQ33" s="97"/>
      <c r="IR33" s="97"/>
      <c r="IS33" s="97"/>
      <c r="IT33" s="97"/>
      <c r="IU33" s="97"/>
      <c r="IV33" s="97"/>
      <c r="IW33" s="97"/>
      <c r="IX33" s="97"/>
      <c r="IY33" s="97"/>
    </row>
    <row r="34" spans="1:259" ht="15" x14ac:dyDescent="0.25">
      <c r="A34" s="119">
        <v>9</v>
      </c>
      <c r="B34" s="117">
        <f>[17]ШесЮ!C27</f>
        <v>187</v>
      </c>
      <c r="C34" s="118" t="str">
        <f>[17]ШесЮ!D27</f>
        <v>ЯРОМИЧ</v>
      </c>
      <c r="D34" s="118" t="str">
        <f>[17]ШесЮ!E27</f>
        <v>Кирилл</v>
      </c>
      <c r="E34" s="117" t="str">
        <f>[17]ШесЮ!F27</f>
        <v>11.04.2000</v>
      </c>
      <c r="F34" s="117" t="str">
        <f>[17]ШесЮ!G27</f>
        <v>КМС</v>
      </c>
      <c r="G34" s="121" t="str">
        <f>[17]ШесЮ!H27</f>
        <v xml:space="preserve">Санкт-Петербург </v>
      </c>
      <c r="H34" s="113"/>
      <c r="I34" s="112"/>
      <c r="J34" s="111"/>
      <c r="K34" s="115"/>
      <c r="L34" s="112"/>
      <c r="M34" s="114"/>
      <c r="N34" s="113"/>
      <c r="O34" s="112"/>
      <c r="P34" s="111"/>
      <c r="Q34" s="115"/>
      <c r="R34" s="112"/>
      <c r="S34" s="114"/>
      <c r="T34" s="113"/>
      <c r="U34" s="112"/>
      <c r="V34" s="111"/>
      <c r="W34" s="115"/>
      <c r="X34" s="112"/>
      <c r="Y34" s="114"/>
      <c r="Z34" s="113"/>
      <c r="AA34" s="112"/>
      <c r="AB34" s="111"/>
      <c r="AC34" s="115"/>
      <c r="AD34" s="112"/>
      <c r="AE34" s="114"/>
      <c r="AF34" s="113"/>
      <c r="AG34" s="112"/>
      <c r="AH34" s="111"/>
      <c r="AI34" s="115"/>
      <c r="AJ34" s="112"/>
      <c r="AK34" s="114"/>
      <c r="AL34" s="113"/>
      <c r="AM34" s="112"/>
      <c r="AN34" s="111"/>
      <c r="AO34" s="113"/>
      <c r="AP34" s="112"/>
      <c r="AQ34" s="111"/>
      <c r="AR34" s="110"/>
      <c r="AS34" s="110"/>
      <c r="AT34" s="109"/>
      <c r="AU34" s="109"/>
      <c r="AV34" s="183" t="s">
        <v>41</v>
      </c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97"/>
      <c r="CV34" s="97"/>
      <c r="CW34" s="97"/>
      <c r="CX34" s="97"/>
      <c r="CY34" s="97"/>
      <c r="CZ34" s="97"/>
      <c r="DA34" s="97"/>
      <c r="DB34" s="97"/>
      <c r="DC34" s="97"/>
      <c r="DD34" s="97"/>
      <c r="DE34" s="97"/>
      <c r="DF34" s="97"/>
      <c r="DG34" s="97"/>
      <c r="DH34" s="97"/>
      <c r="DI34" s="97"/>
      <c r="DJ34" s="97"/>
      <c r="DK34" s="97"/>
      <c r="DL34" s="97"/>
      <c r="DM34" s="97"/>
      <c r="DN34" s="97"/>
      <c r="DO34" s="97"/>
      <c r="DP34" s="97"/>
      <c r="DQ34" s="97"/>
      <c r="DR34" s="97"/>
      <c r="DS34" s="97"/>
      <c r="DT34" s="97"/>
      <c r="DU34" s="97"/>
      <c r="DV34" s="97"/>
      <c r="DW34" s="97"/>
      <c r="DX34" s="97"/>
      <c r="DY34" s="97"/>
      <c r="DZ34" s="97"/>
      <c r="EA34" s="97"/>
      <c r="EB34" s="97"/>
      <c r="EC34" s="97"/>
      <c r="ED34" s="97"/>
      <c r="EE34" s="97"/>
      <c r="EF34" s="97"/>
      <c r="EG34" s="97"/>
      <c r="EH34" s="97"/>
      <c r="EI34" s="97"/>
      <c r="EJ34" s="97"/>
      <c r="EK34" s="97"/>
      <c r="EL34" s="97"/>
      <c r="EM34" s="97"/>
      <c r="EN34" s="97"/>
      <c r="EO34" s="97"/>
      <c r="EP34" s="97"/>
      <c r="EQ34" s="97"/>
      <c r="ER34" s="97"/>
      <c r="ES34" s="97"/>
      <c r="ET34" s="97"/>
      <c r="EU34" s="97"/>
      <c r="EV34" s="97"/>
      <c r="EW34" s="97"/>
      <c r="EX34" s="97"/>
      <c r="EY34" s="97"/>
      <c r="EZ34" s="97"/>
      <c r="FA34" s="97"/>
      <c r="FB34" s="97"/>
      <c r="FC34" s="97"/>
      <c r="FD34" s="97"/>
      <c r="FE34" s="97"/>
      <c r="FF34" s="97"/>
      <c r="FG34" s="97"/>
      <c r="FH34" s="97"/>
      <c r="FI34" s="97"/>
      <c r="FJ34" s="97"/>
      <c r="FK34" s="97"/>
      <c r="FL34" s="97"/>
      <c r="FM34" s="97"/>
      <c r="FN34" s="97"/>
      <c r="FO34" s="97"/>
      <c r="FP34" s="97"/>
      <c r="FQ34" s="97"/>
      <c r="FR34" s="97"/>
      <c r="FS34" s="97"/>
      <c r="FT34" s="97"/>
      <c r="FU34" s="97"/>
      <c r="FV34" s="97"/>
      <c r="FW34" s="97"/>
      <c r="FX34" s="97"/>
      <c r="FY34" s="97"/>
      <c r="FZ34" s="97"/>
      <c r="GA34" s="97"/>
      <c r="GB34" s="97"/>
      <c r="GC34" s="97"/>
      <c r="GD34" s="97"/>
      <c r="GE34" s="97"/>
      <c r="GF34" s="97"/>
      <c r="GG34" s="97"/>
      <c r="GH34" s="97"/>
      <c r="GI34" s="97"/>
      <c r="GJ34" s="97"/>
      <c r="GK34" s="97"/>
      <c r="GL34" s="97"/>
      <c r="GM34" s="97"/>
      <c r="GN34" s="97"/>
      <c r="GO34" s="97"/>
      <c r="GP34" s="97"/>
      <c r="GQ34" s="97"/>
      <c r="GR34" s="97"/>
      <c r="GS34" s="97"/>
      <c r="GT34" s="97"/>
      <c r="GU34" s="97"/>
      <c r="GV34" s="97"/>
      <c r="GW34" s="97"/>
      <c r="GX34" s="97"/>
      <c r="GY34" s="97"/>
      <c r="GZ34" s="97"/>
      <c r="HA34" s="97"/>
      <c r="HB34" s="97"/>
      <c r="HC34" s="97"/>
      <c r="HD34" s="97"/>
      <c r="HE34" s="97"/>
      <c r="HF34" s="97"/>
      <c r="HG34" s="97"/>
      <c r="HH34" s="97"/>
      <c r="HI34" s="97"/>
      <c r="HJ34" s="97"/>
      <c r="HK34" s="97"/>
      <c r="HL34" s="97"/>
      <c r="HM34" s="97"/>
      <c r="HN34" s="97"/>
      <c r="HO34" s="97"/>
      <c r="HP34" s="97"/>
      <c r="HQ34" s="97"/>
      <c r="HR34" s="97"/>
      <c r="HS34" s="97"/>
      <c r="HT34" s="97"/>
      <c r="HU34" s="97"/>
      <c r="HV34" s="97"/>
      <c r="HW34" s="97"/>
      <c r="HX34" s="97"/>
      <c r="HY34" s="97"/>
      <c r="HZ34" s="97"/>
      <c r="IA34" s="97"/>
      <c r="IB34" s="97"/>
      <c r="IC34" s="97"/>
      <c r="ID34" s="97"/>
      <c r="IE34" s="97"/>
      <c r="IF34" s="97"/>
      <c r="IG34" s="97"/>
      <c r="IH34" s="97"/>
      <c r="II34" s="97"/>
      <c r="IJ34" s="97"/>
      <c r="IK34" s="97"/>
      <c r="IL34" s="97"/>
      <c r="IM34" s="97"/>
      <c r="IN34" s="97"/>
      <c r="IO34" s="97"/>
      <c r="IP34" s="97"/>
      <c r="IQ34" s="97"/>
      <c r="IR34" s="97"/>
      <c r="IS34" s="97"/>
      <c r="IT34" s="97"/>
      <c r="IU34" s="97"/>
      <c r="IV34" s="97"/>
      <c r="IW34" s="97"/>
      <c r="IX34" s="97"/>
      <c r="IY34" s="97"/>
    </row>
    <row r="35" spans="1:259" ht="15" x14ac:dyDescent="0.25">
      <c r="A35" s="119"/>
      <c r="B35" s="117"/>
      <c r="C35" s="181"/>
      <c r="D35" s="181"/>
      <c r="E35" s="182"/>
      <c r="F35" s="117"/>
      <c r="G35" s="179"/>
      <c r="H35" s="113"/>
      <c r="I35" s="112"/>
      <c r="J35" s="111"/>
      <c r="K35" s="115"/>
      <c r="L35" s="112"/>
      <c r="M35" s="114"/>
      <c r="N35" s="113"/>
      <c r="O35" s="112"/>
      <c r="P35" s="111"/>
      <c r="Q35" s="115"/>
      <c r="R35" s="112"/>
      <c r="S35" s="114"/>
      <c r="T35" s="113"/>
      <c r="U35" s="112"/>
      <c r="V35" s="111"/>
      <c r="W35" s="115"/>
      <c r="X35" s="112"/>
      <c r="Y35" s="114"/>
      <c r="Z35" s="113"/>
      <c r="AA35" s="112"/>
      <c r="AB35" s="111"/>
      <c r="AC35" s="115"/>
      <c r="AD35" s="112"/>
      <c r="AE35" s="114"/>
      <c r="AF35" s="113"/>
      <c r="AG35" s="112"/>
      <c r="AH35" s="111"/>
      <c r="AI35" s="115"/>
      <c r="AJ35" s="112"/>
      <c r="AK35" s="114"/>
      <c r="AL35" s="113"/>
      <c r="AM35" s="112"/>
      <c r="AN35" s="111"/>
      <c r="AO35" s="113"/>
      <c r="AP35" s="112"/>
      <c r="AQ35" s="111"/>
      <c r="AR35" s="110"/>
      <c r="AS35" s="110"/>
      <c r="AT35" s="109"/>
      <c r="AU35" s="109"/>
      <c r="AV35" s="108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  <c r="DL35" s="97"/>
      <c r="DM35" s="97"/>
      <c r="DN35" s="97"/>
      <c r="DO35" s="97"/>
      <c r="DP35" s="97"/>
      <c r="DQ35" s="97"/>
      <c r="DR35" s="97"/>
      <c r="DS35" s="97"/>
      <c r="DT35" s="97"/>
      <c r="DU35" s="97"/>
      <c r="DV35" s="97"/>
      <c r="DW35" s="97"/>
      <c r="DX35" s="97"/>
      <c r="DY35" s="97"/>
      <c r="DZ35" s="97"/>
      <c r="EA35" s="97"/>
      <c r="EB35" s="97"/>
      <c r="EC35" s="97"/>
      <c r="ED35" s="97"/>
      <c r="EE35" s="97"/>
      <c r="EF35" s="97"/>
      <c r="EG35" s="97"/>
      <c r="EH35" s="97"/>
      <c r="EI35" s="97"/>
      <c r="EJ35" s="97"/>
      <c r="EK35" s="97"/>
      <c r="EL35" s="97"/>
      <c r="EM35" s="97"/>
      <c r="EN35" s="97"/>
      <c r="EO35" s="97"/>
      <c r="EP35" s="97"/>
      <c r="EQ35" s="97"/>
      <c r="ER35" s="97"/>
      <c r="ES35" s="97"/>
      <c r="ET35" s="97"/>
      <c r="EU35" s="97"/>
      <c r="EV35" s="97"/>
      <c r="EW35" s="97"/>
      <c r="EX35" s="97"/>
      <c r="EY35" s="97"/>
      <c r="EZ35" s="97"/>
      <c r="FA35" s="97"/>
      <c r="FB35" s="97"/>
      <c r="FC35" s="97"/>
      <c r="FD35" s="97"/>
      <c r="FE35" s="97"/>
      <c r="FF35" s="97"/>
      <c r="FG35" s="97"/>
      <c r="FH35" s="97"/>
      <c r="FI35" s="97"/>
      <c r="FJ35" s="97"/>
      <c r="FK35" s="97"/>
      <c r="FL35" s="97"/>
      <c r="FM35" s="97"/>
      <c r="FN35" s="97"/>
      <c r="FO35" s="97"/>
      <c r="FP35" s="97"/>
      <c r="FQ35" s="97"/>
      <c r="FR35" s="97"/>
      <c r="FS35" s="97"/>
      <c r="FT35" s="97"/>
      <c r="FU35" s="97"/>
      <c r="FV35" s="97"/>
      <c r="FW35" s="97"/>
      <c r="FX35" s="97"/>
      <c r="FY35" s="97"/>
      <c r="FZ35" s="97"/>
      <c r="GA35" s="97"/>
      <c r="GB35" s="97"/>
      <c r="GC35" s="97"/>
      <c r="GD35" s="97"/>
      <c r="GE35" s="97"/>
      <c r="GF35" s="97"/>
      <c r="GG35" s="97"/>
      <c r="GH35" s="97"/>
      <c r="GI35" s="97"/>
      <c r="GJ35" s="97"/>
      <c r="GK35" s="97"/>
      <c r="GL35" s="97"/>
      <c r="GM35" s="97"/>
      <c r="GN35" s="97"/>
      <c r="GO35" s="97"/>
      <c r="GP35" s="97"/>
      <c r="GQ35" s="97"/>
      <c r="GR35" s="97"/>
      <c r="GS35" s="97"/>
      <c r="GT35" s="97"/>
      <c r="GU35" s="97"/>
      <c r="GV35" s="97"/>
      <c r="GW35" s="97"/>
      <c r="GX35" s="97"/>
      <c r="GY35" s="97"/>
      <c r="GZ35" s="97"/>
      <c r="HA35" s="97"/>
      <c r="HB35" s="97"/>
      <c r="HC35" s="97"/>
      <c r="HD35" s="97"/>
      <c r="HE35" s="97"/>
      <c r="HF35" s="97"/>
      <c r="HG35" s="97"/>
      <c r="HH35" s="97"/>
      <c r="HI35" s="97"/>
      <c r="HJ35" s="97"/>
      <c r="HK35" s="97"/>
      <c r="HL35" s="97"/>
      <c r="HM35" s="97"/>
      <c r="HN35" s="97"/>
      <c r="HO35" s="97"/>
      <c r="HP35" s="97"/>
      <c r="HQ35" s="97"/>
      <c r="HR35" s="97"/>
      <c r="HS35" s="97"/>
      <c r="HT35" s="97"/>
      <c r="HU35" s="97"/>
      <c r="HV35" s="97"/>
      <c r="HW35" s="97"/>
      <c r="HX35" s="97"/>
      <c r="HY35" s="97"/>
      <c r="HZ35" s="97"/>
      <c r="IA35" s="97"/>
      <c r="IB35" s="97"/>
      <c r="IC35" s="97"/>
      <c r="ID35" s="97"/>
      <c r="IE35" s="97"/>
      <c r="IF35" s="97"/>
      <c r="IG35" s="97"/>
      <c r="IH35" s="97"/>
      <c r="II35" s="97"/>
      <c r="IJ35" s="97"/>
      <c r="IK35" s="97"/>
      <c r="IL35" s="97"/>
      <c r="IM35" s="97"/>
      <c r="IN35" s="97"/>
      <c r="IO35" s="97"/>
      <c r="IP35" s="97"/>
      <c r="IQ35" s="97"/>
      <c r="IR35" s="97"/>
      <c r="IS35" s="97"/>
      <c r="IT35" s="97"/>
      <c r="IU35" s="97"/>
      <c r="IV35" s="97"/>
      <c r="IW35" s="97"/>
      <c r="IX35" s="97"/>
      <c r="IY35" s="97"/>
    </row>
    <row r="36" spans="1:259" ht="15" x14ac:dyDescent="0.25">
      <c r="A36" s="119"/>
      <c r="B36" s="117"/>
      <c r="C36" s="181"/>
      <c r="D36" s="181"/>
      <c r="E36" s="180"/>
      <c r="F36" s="117"/>
      <c r="G36" s="179"/>
      <c r="H36" s="113"/>
      <c r="I36" s="112"/>
      <c r="J36" s="111"/>
      <c r="K36" s="115"/>
      <c r="L36" s="112"/>
      <c r="M36" s="114"/>
      <c r="N36" s="113"/>
      <c r="O36" s="112"/>
      <c r="P36" s="111"/>
      <c r="Q36" s="115"/>
      <c r="R36" s="112"/>
      <c r="S36" s="114"/>
      <c r="T36" s="113"/>
      <c r="U36" s="112"/>
      <c r="V36" s="111"/>
      <c r="W36" s="115"/>
      <c r="X36" s="112"/>
      <c r="Y36" s="114"/>
      <c r="Z36" s="113"/>
      <c r="AA36" s="112"/>
      <c r="AB36" s="111"/>
      <c r="AC36" s="115"/>
      <c r="AD36" s="112"/>
      <c r="AE36" s="114"/>
      <c r="AF36" s="113"/>
      <c r="AG36" s="112"/>
      <c r="AH36" s="111"/>
      <c r="AI36" s="115"/>
      <c r="AJ36" s="112"/>
      <c r="AK36" s="114"/>
      <c r="AL36" s="113"/>
      <c r="AM36" s="112"/>
      <c r="AN36" s="111"/>
      <c r="AO36" s="113"/>
      <c r="AP36" s="112"/>
      <c r="AQ36" s="111"/>
      <c r="AR36" s="110"/>
      <c r="AS36" s="110"/>
      <c r="AT36" s="109"/>
      <c r="AU36" s="109"/>
      <c r="AV36" s="108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  <c r="DL36" s="97"/>
      <c r="DM36" s="97"/>
      <c r="DN36" s="97"/>
      <c r="DO36" s="97"/>
      <c r="DP36" s="97"/>
      <c r="DQ36" s="97"/>
      <c r="DR36" s="97"/>
      <c r="DS36" s="97"/>
      <c r="DT36" s="97"/>
      <c r="DU36" s="97"/>
      <c r="DV36" s="97"/>
      <c r="DW36" s="97"/>
      <c r="DX36" s="97"/>
      <c r="DY36" s="97"/>
      <c r="DZ36" s="97"/>
      <c r="EA36" s="97"/>
      <c r="EB36" s="97"/>
      <c r="EC36" s="97"/>
      <c r="ED36" s="97"/>
      <c r="EE36" s="97"/>
      <c r="EF36" s="97"/>
      <c r="EG36" s="97"/>
      <c r="EH36" s="97"/>
      <c r="EI36" s="97"/>
      <c r="EJ36" s="97"/>
      <c r="EK36" s="97"/>
      <c r="EL36" s="97"/>
      <c r="EM36" s="97"/>
      <c r="EN36" s="97"/>
      <c r="EO36" s="97"/>
      <c r="EP36" s="97"/>
      <c r="EQ36" s="97"/>
      <c r="ER36" s="97"/>
      <c r="ES36" s="97"/>
      <c r="ET36" s="97"/>
      <c r="EU36" s="97"/>
      <c r="EV36" s="97"/>
      <c r="EW36" s="97"/>
      <c r="EX36" s="97"/>
      <c r="EY36" s="97"/>
      <c r="EZ36" s="97"/>
      <c r="FA36" s="97"/>
      <c r="FB36" s="97"/>
      <c r="FC36" s="97"/>
      <c r="FD36" s="97"/>
      <c r="FE36" s="97"/>
      <c r="FF36" s="97"/>
      <c r="FG36" s="97"/>
      <c r="FH36" s="97"/>
      <c r="FI36" s="97"/>
      <c r="FJ36" s="97"/>
      <c r="FK36" s="97"/>
      <c r="FL36" s="97"/>
      <c r="FM36" s="97"/>
      <c r="FN36" s="97"/>
      <c r="FO36" s="97"/>
      <c r="FP36" s="97"/>
      <c r="FQ36" s="97"/>
      <c r="FR36" s="97"/>
      <c r="FS36" s="97"/>
      <c r="FT36" s="97"/>
      <c r="FU36" s="97"/>
      <c r="FV36" s="97"/>
      <c r="FW36" s="97"/>
      <c r="FX36" s="97"/>
      <c r="FY36" s="97"/>
      <c r="FZ36" s="97"/>
      <c r="GA36" s="97"/>
      <c r="GB36" s="97"/>
      <c r="GC36" s="97"/>
      <c r="GD36" s="97"/>
      <c r="GE36" s="97"/>
      <c r="GF36" s="97"/>
      <c r="GG36" s="97"/>
      <c r="GH36" s="97"/>
      <c r="GI36" s="97"/>
      <c r="GJ36" s="97"/>
      <c r="GK36" s="97"/>
      <c r="GL36" s="97"/>
      <c r="GM36" s="97"/>
      <c r="GN36" s="97"/>
      <c r="GO36" s="97"/>
      <c r="GP36" s="97"/>
      <c r="GQ36" s="97"/>
      <c r="GR36" s="97"/>
      <c r="GS36" s="97"/>
      <c r="GT36" s="97"/>
      <c r="GU36" s="97"/>
      <c r="GV36" s="97"/>
      <c r="GW36" s="97"/>
      <c r="GX36" s="97"/>
      <c r="GY36" s="97"/>
      <c r="GZ36" s="97"/>
      <c r="HA36" s="97"/>
      <c r="HB36" s="97"/>
      <c r="HC36" s="97"/>
      <c r="HD36" s="97"/>
      <c r="HE36" s="97"/>
      <c r="HF36" s="97"/>
      <c r="HG36" s="97"/>
      <c r="HH36" s="97"/>
      <c r="HI36" s="97"/>
      <c r="HJ36" s="97"/>
      <c r="HK36" s="97"/>
      <c r="HL36" s="97"/>
      <c r="HM36" s="97"/>
      <c r="HN36" s="97"/>
      <c r="HO36" s="97"/>
      <c r="HP36" s="97"/>
      <c r="HQ36" s="97"/>
      <c r="HR36" s="97"/>
      <c r="HS36" s="97"/>
      <c r="HT36" s="97"/>
      <c r="HU36" s="97"/>
      <c r="HV36" s="97"/>
      <c r="HW36" s="97"/>
      <c r="HX36" s="97"/>
      <c r="HY36" s="97"/>
      <c r="HZ36" s="97"/>
      <c r="IA36" s="97"/>
      <c r="IB36" s="97"/>
      <c r="IC36" s="97"/>
      <c r="ID36" s="97"/>
      <c r="IE36" s="97"/>
      <c r="IF36" s="97"/>
      <c r="IG36" s="97"/>
      <c r="IH36" s="97"/>
      <c r="II36" s="97"/>
      <c r="IJ36" s="97"/>
      <c r="IK36" s="97"/>
      <c r="IL36" s="97"/>
      <c r="IM36" s="97"/>
      <c r="IN36" s="97"/>
      <c r="IO36" s="97"/>
      <c r="IP36" s="97"/>
      <c r="IQ36" s="97"/>
      <c r="IR36" s="97"/>
      <c r="IS36" s="97"/>
      <c r="IT36" s="97"/>
      <c r="IU36" s="97"/>
      <c r="IV36" s="97"/>
      <c r="IW36" s="97"/>
      <c r="IX36" s="97"/>
      <c r="IY36" s="97"/>
    </row>
    <row r="37" spans="1:259" ht="15" x14ac:dyDescent="0.25">
      <c r="A37" s="105"/>
      <c r="B37" s="105"/>
      <c r="C37" s="107"/>
      <c r="D37" s="107"/>
      <c r="E37" s="106"/>
      <c r="F37" s="105"/>
      <c r="G37" s="104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98"/>
      <c r="AS37" s="98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  <c r="DO37" s="97"/>
      <c r="DP37" s="97"/>
      <c r="DQ37" s="97"/>
      <c r="DR37" s="97"/>
      <c r="DS37" s="97"/>
      <c r="DT37" s="97"/>
      <c r="DU37" s="97"/>
      <c r="DV37" s="97"/>
      <c r="DW37" s="97"/>
      <c r="DX37" s="97"/>
      <c r="DY37" s="97"/>
      <c r="DZ37" s="97"/>
      <c r="EA37" s="97"/>
      <c r="EB37" s="97"/>
      <c r="EC37" s="97"/>
      <c r="ED37" s="97"/>
      <c r="EE37" s="97"/>
      <c r="EF37" s="97"/>
      <c r="EG37" s="97"/>
      <c r="EH37" s="97"/>
      <c r="EI37" s="97"/>
      <c r="EJ37" s="97"/>
      <c r="EK37" s="97"/>
      <c r="EL37" s="97"/>
      <c r="EM37" s="97"/>
      <c r="EN37" s="97"/>
      <c r="EO37" s="97"/>
      <c r="EP37" s="97"/>
      <c r="EQ37" s="97"/>
      <c r="ER37" s="97"/>
      <c r="ES37" s="97"/>
      <c r="ET37" s="97"/>
      <c r="EU37" s="97"/>
      <c r="EV37" s="97"/>
      <c r="EW37" s="97"/>
      <c r="EX37" s="97"/>
      <c r="EY37" s="97"/>
      <c r="EZ37" s="97"/>
      <c r="FA37" s="97"/>
      <c r="FB37" s="97"/>
      <c r="FC37" s="97"/>
      <c r="FD37" s="97"/>
      <c r="FE37" s="97"/>
      <c r="FF37" s="97"/>
      <c r="FG37" s="97"/>
      <c r="FH37" s="97"/>
      <c r="FI37" s="97"/>
      <c r="FJ37" s="97"/>
      <c r="FK37" s="97"/>
      <c r="FL37" s="97"/>
      <c r="FM37" s="97"/>
      <c r="FN37" s="97"/>
      <c r="FO37" s="97"/>
      <c r="FP37" s="97"/>
      <c r="FQ37" s="97"/>
      <c r="FR37" s="97"/>
      <c r="FS37" s="97"/>
      <c r="FT37" s="97"/>
      <c r="FU37" s="97"/>
      <c r="FV37" s="97"/>
      <c r="FW37" s="97"/>
      <c r="FX37" s="97"/>
      <c r="FY37" s="97"/>
      <c r="FZ37" s="97"/>
      <c r="GA37" s="97"/>
      <c r="GB37" s="97"/>
      <c r="GC37" s="97"/>
      <c r="GD37" s="97"/>
      <c r="GE37" s="97"/>
      <c r="GF37" s="97"/>
      <c r="GG37" s="97"/>
      <c r="GH37" s="97"/>
      <c r="GI37" s="97"/>
      <c r="GJ37" s="97"/>
      <c r="GK37" s="97"/>
      <c r="GL37" s="97"/>
      <c r="GM37" s="97"/>
      <c r="GN37" s="97"/>
      <c r="GO37" s="97"/>
      <c r="GP37" s="97"/>
      <c r="GQ37" s="97"/>
      <c r="GR37" s="97"/>
      <c r="GS37" s="97"/>
      <c r="GT37" s="97"/>
      <c r="GU37" s="97"/>
      <c r="GV37" s="97"/>
      <c r="GW37" s="97"/>
      <c r="GX37" s="97"/>
      <c r="GY37" s="97"/>
      <c r="GZ37" s="97"/>
      <c r="HA37" s="97"/>
      <c r="HB37" s="97"/>
      <c r="HC37" s="97"/>
      <c r="HD37" s="97"/>
      <c r="HE37" s="97"/>
      <c r="HF37" s="97"/>
      <c r="HG37" s="97"/>
      <c r="HH37" s="97"/>
      <c r="HI37" s="97"/>
      <c r="HJ37" s="97"/>
      <c r="HK37" s="97"/>
      <c r="HL37" s="97"/>
      <c r="HM37" s="97"/>
      <c r="HN37" s="97"/>
      <c r="HO37" s="97"/>
      <c r="HP37" s="97"/>
      <c r="HQ37" s="97"/>
      <c r="HR37" s="97"/>
      <c r="HS37" s="97"/>
      <c r="HT37" s="97"/>
      <c r="HU37" s="97"/>
      <c r="HV37" s="97"/>
      <c r="HW37" s="97"/>
      <c r="HX37" s="97"/>
      <c r="HY37" s="97"/>
      <c r="HZ37" s="97"/>
      <c r="IA37" s="97"/>
      <c r="IB37" s="97"/>
      <c r="IC37" s="97"/>
      <c r="ID37" s="97"/>
      <c r="IE37" s="97"/>
      <c r="IF37" s="97"/>
      <c r="IG37" s="97"/>
      <c r="IH37" s="97"/>
      <c r="II37" s="97"/>
      <c r="IJ37" s="97"/>
      <c r="IK37" s="97"/>
      <c r="IL37" s="97"/>
      <c r="IM37" s="97"/>
      <c r="IN37" s="97"/>
      <c r="IO37" s="97"/>
      <c r="IP37" s="97"/>
      <c r="IQ37" s="97"/>
      <c r="IR37" s="97"/>
      <c r="IS37" s="97"/>
      <c r="IT37" s="97"/>
      <c r="IU37" s="97"/>
      <c r="IV37" s="97"/>
      <c r="IW37" s="97"/>
      <c r="IX37" s="97"/>
      <c r="IY37" s="97"/>
    </row>
    <row r="38" spans="1:259" ht="15" x14ac:dyDescent="0.25">
      <c r="A38" s="101"/>
      <c r="B38" s="100"/>
      <c r="C38" s="2" t="s">
        <v>49</v>
      </c>
      <c r="D38" s="2"/>
      <c r="E38" s="100"/>
      <c r="F38" s="100"/>
      <c r="G38" s="103"/>
      <c r="H38" s="102"/>
      <c r="I38" s="100"/>
      <c r="J38" s="100"/>
      <c r="K38" s="100"/>
      <c r="L38" s="2"/>
      <c r="M38" s="100"/>
      <c r="N38" s="100"/>
      <c r="O38" s="100"/>
      <c r="P38" s="99"/>
      <c r="Q38" s="99"/>
      <c r="R38" s="99"/>
      <c r="T38" s="2" t="s">
        <v>48</v>
      </c>
    </row>
    <row r="39" spans="1:259" ht="15" x14ac:dyDescent="0.25">
      <c r="A39" s="101"/>
      <c r="B39" s="100"/>
      <c r="C39" s="2"/>
      <c r="D39" s="2"/>
      <c r="E39" s="100"/>
      <c r="F39" s="100"/>
      <c r="G39" s="103"/>
      <c r="H39" s="102"/>
      <c r="I39" s="100"/>
      <c r="J39" s="100"/>
      <c r="K39" s="100"/>
      <c r="L39" s="2"/>
      <c r="M39" s="100"/>
      <c r="N39" s="100"/>
      <c r="O39" s="100"/>
      <c r="P39" s="99"/>
      <c r="Q39" s="99"/>
      <c r="R39" s="99"/>
      <c r="T39" s="2"/>
    </row>
    <row r="40" spans="1:259" ht="15" x14ac:dyDescent="0.25">
      <c r="A40" s="101"/>
      <c r="B40" s="100"/>
      <c r="C40" s="2" t="s">
        <v>47</v>
      </c>
      <c r="D40" s="2"/>
      <c r="E40" s="100"/>
      <c r="F40" s="100"/>
      <c r="G40" s="103"/>
      <c r="H40" s="102"/>
      <c r="I40" s="100"/>
      <c r="J40" s="100"/>
      <c r="K40" s="100"/>
      <c r="L40" s="2"/>
      <c r="M40" s="100"/>
      <c r="N40" s="100"/>
      <c r="O40" s="100"/>
      <c r="P40" s="99"/>
      <c r="Q40" s="99"/>
      <c r="R40" s="99"/>
      <c r="T40" s="2" t="s">
        <v>46</v>
      </c>
    </row>
    <row r="41" spans="1:259" s="97" customFormat="1" ht="15" x14ac:dyDescent="0.25">
      <c r="A41" s="101"/>
      <c r="B41" s="100"/>
      <c r="C41" s="2"/>
      <c r="D41" s="2"/>
      <c r="E41" s="100"/>
      <c r="F41" s="100"/>
      <c r="G41" s="101"/>
      <c r="H41" s="100"/>
      <c r="I41" s="100"/>
      <c r="J41" s="100"/>
      <c r="K41" s="100"/>
      <c r="L41" s="100"/>
      <c r="M41" s="100"/>
      <c r="N41" s="100"/>
      <c r="O41" s="100"/>
      <c r="P41" s="99"/>
      <c r="Q41" s="99"/>
      <c r="R41" s="99"/>
      <c r="AR41" s="96"/>
      <c r="AS41" s="96"/>
      <c r="AT41" s="96"/>
      <c r="AU41" s="96"/>
      <c r="AV41" s="96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95"/>
      <c r="BN41" s="95"/>
      <c r="BO41" s="95"/>
      <c r="BP41" s="95"/>
      <c r="BQ41" s="95"/>
      <c r="BR41" s="95"/>
      <c r="BS41" s="95"/>
      <c r="BT41" s="95"/>
      <c r="BU41" s="95"/>
      <c r="BV41" s="95"/>
      <c r="BW41" s="95"/>
      <c r="BX41" s="95"/>
      <c r="BY41" s="95"/>
      <c r="BZ41" s="95"/>
      <c r="CA41" s="95"/>
      <c r="CB41" s="95"/>
      <c r="CC41" s="95"/>
      <c r="CD41" s="95"/>
      <c r="CE41" s="95"/>
      <c r="CF41" s="95"/>
      <c r="CG41" s="95"/>
      <c r="CH41" s="95"/>
      <c r="CI41" s="95"/>
      <c r="CJ41" s="95"/>
      <c r="CK41" s="95"/>
      <c r="CL41" s="95"/>
      <c r="CM41" s="95"/>
      <c r="CN41" s="95"/>
      <c r="CO41" s="95"/>
      <c r="CP41" s="95"/>
      <c r="CQ41" s="95"/>
      <c r="CR41" s="95"/>
      <c r="CS41" s="95"/>
      <c r="CT41" s="95"/>
      <c r="CU41" s="95"/>
      <c r="CV41" s="95"/>
      <c r="CW41" s="95"/>
      <c r="CX41" s="95"/>
      <c r="CY41" s="95"/>
      <c r="CZ41" s="95"/>
      <c r="DA41" s="95"/>
      <c r="DB41" s="95"/>
      <c r="DC41" s="95"/>
      <c r="DD41" s="95"/>
      <c r="DE41" s="95"/>
      <c r="DF41" s="95"/>
      <c r="DG41" s="95"/>
      <c r="DH41" s="95"/>
      <c r="DI41" s="95"/>
      <c r="DJ41" s="95"/>
      <c r="DK41" s="95"/>
      <c r="DL41" s="95"/>
      <c r="DM41" s="95"/>
      <c r="DN41" s="95"/>
      <c r="DO41" s="95"/>
      <c r="DP41" s="95"/>
      <c r="DQ41" s="95"/>
      <c r="DR41" s="95"/>
      <c r="DS41" s="95"/>
      <c r="DT41" s="95"/>
      <c r="DU41" s="95"/>
      <c r="DV41" s="95"/>
      <c r="DW41" s="95"/>
      <c r="DX41" s="95"/>
      <c r="DY41" s="95"/>
      <c r="DZ41" s="95"/>
      <c r="EA41" s="95"/>
      <c r="EB41" s="95"/>
      <c r="EC41" s="95"/>
      <c r="ED41" s="95"/>
      <c r="EE41" s="95"/>
      <c r="EF41" s="95"/>
      <c r="EG41" s="95"/>
      <c r="EH41" s="95"/>
      <c r="EI41" s="95"/>
      <c r="EJ41" s="95"/>
      <c r="EK41" s="95"/>
      <c r="EL41" s="95"/>
      <c r="EM41" s="95"/>
      <c r="EN41" s="95"/>
      <c r="EO41" s="95"/>
      <c r="EP41" s="95"/>
      <c r="EQ41" s="95"/>
      <c r="ER41" s="95"/>
      <c r="ES41" s="95"/>
      <c r="ET41" s="95"/>
      <c r="EU41" s="95"/>
      <c r="EV41" s="95"/>
      <c r="EW41" s="95"/>
      <c r="EX41" s="95"/>
      <c r="EY41" s="95"/>
      <c r="EZ41" s="95"/>
      <c r="FA41" s="95"/>
      <c r="FB41" s="95"/>
      <c r="FC41" s="95"/>
      <c r="FD41" s="95"/>
      <c r="FE41" s="95"/>
      <c r="FF41" s="95"/>
      <c r="FG41" s="95"/>
      <c r="FH41" s="95"/>
      <c r="FI41" s="95"/>
      <c r="FJ41" s="95"/>
      <c r="FK41" s="95"/>
      <c r="FL41" s="95"/>
      <c r="FM41" s="95"/>
      <c r="FN41" s="95"/>
      <c r="FO41" s="95"/>
      <c r="FP41" s="95"/>
      <c r="FQ41" s="95"/>
      <c r="FR41" s="95"/>
      <c r="FS41" s="95"/>
      <c r="FT41" s="95"/>
      <c r="FU41" s="95"/>
      <c r="FV41" s="95"/>
      <c r="FW41" s="95"/>
      <c r="FX41" s="95"/>
      <c r="FY41" s="95"/>
      <c r="FZ41" s="95"/>
      <c r="GA41" s="95"/>
      <c r="GB41" s="95"/>
      <c r="GC41" s="95"/>
      <c r="GD41" s="95"/>
      <c r="GE41" s="95"/>
      <c r="GF41" s="95"/>
      <c r="GG41" s="95"/>
      <c r="GH41" s="95"/>
      <c r="GI41" s="95"/>
      <c r="GJ41" s="95"/>
      <c r="GK41" s="95"/>
      <c r="GL41" s="95"/>
      <c r="GM41" s="95"/>
      <c r="GN41" s="95"/>
      <c r="GO41" s="95"/>
      <c r="GP41" s="95"/>
      <c r="GQ41" s="95"/>
      <c r="GR41" s="95"/>
      <c r="GS41" s="95"/>
      <c r="GT41" s="95"/>
      <c r="GU41" s="95"/>
      <c r="GV41" s="95"/>
      <c r="GW41" s="95"/>
      <c r="GX41" s="95"/>
      <c r="GY41" s="95"/>
      <c r="GZ41" s="95"/>
      <c r="HA41" s="95"/>
      <c r="HB41" s="95"/>
      <c r="HC41" s="95"/>
      <c r="HD41" s="95"/>
      <c r="HE41" s="95"/>
      <c r="HF41" s="95"/>
      <c r="HG41" s="95"/>
      <c r="HH41" s="95"/>
      <c r="HI41" s="95"/>
      <c r="HJ41" s="95"/>
      <c r="HK41" s="95"/>
      <c r="HL41" s="95"/>
      <c r="HM41" s="95"/>
      <c r="HN41" s="95"/>
      <c r="HO41" s="95"/>
      <c r="HP41" s="95"/>
      <c r="HQ41" s="95"/>
      <c r="HR41" s="95"/>
      <c r="HS41" s="95"/>
      <c r="HT41" s="95"/>
      <c r="HU41" s="95"/>
      <c r="HV41" s="95"/>
      <c r="HW41" s="95"/>
      <c r="HX41" s="95"/>
      <c r="HY41" s="95"/>
      <c r="HZ41" s="95"/>
      <c r="IA41" s="95"/>
      <c r="IB41" s="95"/>
      <c r="IC41" s="95"/>
      <c r="ID41" s="95"/>
      <c r="IE41" s="95"/>
      <c r="IF41" s="95"/>
      <c r="IG41" s="95"/>
      <c r="IH41" s="95"/>
      <c r="II41" s="95"/>
      <c r="IJ41" s="95"/>
      <c r="IK41" s="95"/>
      <c r="IL41" s="95"/>
      <c r="IM41" s="95"/>
      <c r="IN41" s="95"/>
      <c r="IO41" s="95"/>
      <c r="IP41" s="95"/>
      <c r="IQ41" s="95"/>
      <c r="IR41" s="95"/>
      <c r="IS41" s="95"/>
      <c r="IT41" s="95"/>
      <c r="IU41" s="95"/>
      <c r="IV41" s="95"/>
      <c r="IW41" s="95"/>
      <c r="IX41" s="95"/>
      <c r="IY41" s="95"/>
    </row>
    <row r="42" spans="1:259" s="97" customFormat="1" ht="15" x14ac:dyDescent="0.25">
      <c r="A42" s="101"/>
      <c r="B42" s="100"/>
      <c r="C42" s="2"/>
      <c r="D42" s="2"/>
      <c r="E42" s="100"/>
      <c r="F42" s="100"/>
      <c r="G42" s="101"/>
      <c r="H42" s="100"/>
      <c r="I42" s="100"/>
      <c r="J42" s="100"/>
      <c r="K42" s="100"/>
      <c r="L42" s="100"/>
      <c r="M42" s="100"/>
      <c r="N42" s="100"/>
      <c r="O42" s="100"/>
      <c r="P42" s="99"/>
      <c r="Q42" s="99"/>
      <c r="R42" s="99"/>
      <c r="AR42" s="96"/>
      <c r="AS42" s="96"/>
      <c r="AT42" s="96"/>
      <c r="AU42" s="96"/>
      <c r="AV42" s="96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95"/>
      <c r="BO42" s="95"/>
      <c r="BP42" s="95"/>
      <c r="BQ42" s="95"/>
      <c r="BR42" s="95"/>
      <c r="BS42" s="95"/>
      <c r="BT42" s="95"/>
      <c r="BU42" s="95"/>
      <c r="BV42" s="95"/>
      <c r="BW42" s="95"/>
      <c r="BX42" s="95"/>
      <c r="BY42" s="95"/>
      <c r="BZ42" s="95"/>
      <c r="CA42" s="95"/>
      <c r="CB42" s="95"/>
      <c r="CC42" s="95"/>
      <c r="CD42" s="95"/>
      <c r="CE42" s="95"/>
      <c r="CF42" s="95"/>
      <c r="CG42" s="95"/>
      <c r="CH42" s="95"/>
      <c r="CI42" s="95"/>
      <c r="CJ42" s="95"/>
      <c r="CK42" s="95"/>
      <c r="CL42" s="95"/>
      <c r="CM42" s="95"/>
      <c r="CN42" s="95"/>
      <c r="CO42" s="95"/>
      <c r="CP42" s="95"/>
      <c r="CQ42" s="95"/>
      <c r="CR42" s="95"/>
      <c r="CS42" s="95"/>
      <c r="CT42" s="95"/>
      <c r="CU42" s="95"/>
      <c r="CV42" s="95"/>
      <c r="CW42" s="95"/>
      <c r="CX42" s="95"/>
      <c r="CY42" s="95"/>
      <c r="CZ42" s="95"/>
      <c r="DA42" s="95"/>
      <c r="DB42" s="95"/>
      <c r="DC42" s="95"/>
      <c r="DD42" s="95"/>
      <c r="DE42" s="95"/>
      <c r="DF42" s="95"/>
      <c r="DG42" s="95"/>
      <c r="DH42" s="95"/>
      <c r="DI42" s="95"/>
      <c r="DJ42" s="95"/>
      <c r="DK42" s="95"/>
      <c r="DL42" s="95"/>
      <c r="DM42" s="95"/>
      <c r="DN42" s="95"/>
      <c r="DO42" s="95"/>
      <c r="DP42" s="95"/>
      <c r="DQ42" s="95"/>
      <c r="DR42" s="95"/>
      <c r="DS42" s="95"/>
      <c r="DT42" s="95"/>
      <c r="DU42" s="95"/>
      <c r="DV42" s="95"/>
      <c r="DW42" s="95"/>
      <c r="DX42" s="95"/>
      <c r="DY42" s="95"/>
      <c r="DZ42" s="95"/>
      <c r="EA42" s="95"/>
      <c r="EB42" s="95"/>
      <c r="EC42" s="95"/>
      <c r="ED42" s="95"/>
      <c r="EE42" s="95"/>
      <c r="EF42" s="95"/>
      <c r="EG42" s="95"/>
      <c r="EH42" s="95"/>
      <c r="EI42" s="95"/>
      <c r="EJ42" s="95"/>
      <c r="EK42" s="95"/>
      <c r="EL42" s="95"/>
      <c r="EM42" s="95"/>
      <c r="EN42" s="95"/>
      <c r="EO42" s="95"/>
      <c r="EP42" s="95"/>
      <c r="EQ42" s="95"/>
      <c r="ER42" s="95"/>
      <c r="ES42" s="95"/>
      <c r="ET42" s="95"/>
      <c r="EU42" s="95"/>
      <c r="EV42" s="95"/>
      <c r="EW42" s="95"/>
      <c r="EX42" s="95"/>
      <c r="EY42" s="95"/>
      <c r="EZ42" s="95"/>
      <c r="FA42" s="95"/>
      <c r="FB42" s="95"/>
      <c r="FC42" s="95"/>
      <c r="FD42" s="95"/>
      <c r="FE42" s="95"/>
      <c r="FF42" s="95"/>
      <c r="FG42" s="95"/>
      <c r="FH42" s="95"/>
      <c r="FI42" s="95"/>
      <c r="FJ42" s="95"/>
      <c r="FK42" s="95"/>
      <c r="FL42" s="95"/>
      <c r="FM42" s="95"/>
      <c r="FN42" s="95"/>
      <c r="FO42" s="95"/>
      <c r="FP42" s="95"/>
      <c r="FQ42" s="95"/>
      <c r="FR42" s="95"/>
      <c r="FS42" s="95"/>
      <c r="FT42" s="95"/>
      <c r="FU42" s="95"/>
      <c r="FV42" s="95"/>
      <c r="FW42" s="95"/>
      <c r="FX42" s="95"/>
      <c r="FY42" s="95"/>
      <c r="FZ42" s="95"/>
      <c r="GA42" s="95"/>
      <c r="GB42" s="95"/>
      <c r="GC42" s="95"/>
      <c r="GD42" s="95"/>
      <c r="GE42" s="95"/>
      <c r="GF42" s="95"/>
      <c r="GG42" s="95"/>
      <c r="GH42" s="95"/>
      <c r="GI42" s="95"/>
      <c r="GJ42" s="95"/>
      <c r="GK42" s="95"/>
      <c r="GL42" s="95"/>
      <c r="GM42" s="95"/>
      <c r="GN42" s="95"/>
      <c r="GO42" s="95"/>
      <c r="GP42" s="95"/>
      <c r="GQ42" s="95"/>
      <c r="GR42" s="95"/>
      <c r="GS42" s="95"/>
      <c r="GT42" s="95"/>
      <c r="GU42" s="95"/>
      <c r="GV42" s="95"/>
      <c r="GW42" s="95"/>
      <c r="GX42" s="95"/>
      <c r="GY42" s="95"/>
      <c r="GZ42" s="95"/>
      <c r="HA42" s="95"/>
      <c r="HB42" s="95"/>
      <c r="HC42" s="95"/>
      <c r="HD42" s="95"/>
      <c r="HE42" s="95"/>
      <c r="HF42" s="95"/>
      <c r="HG42" s="95"/>
      <c r="HH42" s="95"/>
      <c r="HI42" s="95"/>
      <c r="HJ42" s="95"/>
      <c r="HK42" s="95"/>
      <c r="HL42" s="95"/>
      <c r="HM42" s="95"/>
      <c r="HN42" s="95"/>
      <c r="HO42" s="95"/>
      <c r="HP42" s="95"/>
      <c r="HQ42" s="95"/>
      <c r="HR42" s="95"/>
      <c r="HS42" s="95"/>
      <c r="HT42" s="95"/>
      <c r="HU42" s="95"/>
      <c r="HV42" s="95"/>
      <c r="HW42" s="95"/>
      <c r="HX42" s="95"/>
      <c r="HY42" s="95"/>
      <c r="HZ42" s="95"/>
      <c r="IA42" s="95"/>
      <c r="IB42" s="95"/>
      <c r="IC42" s="95"/>
      <c r="ID42" s="95"/>
      <c r="IE42" s="95"/>
      <c r="IF42" s="95"/>
      <c r="IG42" s="95"/>
      <c r="IH42" s="95"/>
      <c r="II42" s="95"/>
      <c r="IJ42" s="95"/>
      <c r="IK42" s="95"/>
      <c r="IL42" s="95"/>
      <c r="IM42" s="95"/>
      <c r="IN42" s="95"/>
      <c r="IO42" s="95"/>
      <c r="IP42" s="95"/>
      <c r="IQ42" s="95"/>
      <c r="IR42" s="95"/>
      <c r="IS42" s="95"/>
      <c r="IT42" s="95"/>
      <c r="IU42" s="95"/>
      <c r="IV42" s="95"/>
      <c r="IW42" s="95"/>
      <c r="IX42" s="95"/>
      <c r="IY42" s="95"/>
    </row>
  </sheetData>
  <mergeCells count="24">
    <mergeCell ref="AU16:AU17"/>
    <mergeCell ref="AV16:AV17"/>
    <mergeCell ref="AC16:AE16"/>
    <mergeCell ref="AF16:AH16"/>
    <mergeCell ref="AI16:AK16"/>
    <mergeCell ref="AR16:AR17"/>
    <mergeCell ref="AS16:AS17"/>
    <mergeCell ref="AT16:AT17"/>
    <mergeCell ref="AO16:AQ16"/>
    <mergeCell ref="T16:V16"/>
    <mergeCell ref="AL16:AN16"/>
    <mergeCell ref="W16:Y16"/>
    <mergeCell ref="Z16:AB16"/>
    <mergeCell ref="F16:F17"/>
    <mergeCell ref="G16:G17"/>
    <mergeCell ref="H16:J16"/>
    <mergeCell ref="K16:M16"/>
    <mergeCell ref="N16:P16"/>
    <mergeCell ref="Q16:S16"/>
    <mergeCell ref="A16:A17"/>
    <mergeCell ref="B16:B17"/>
    <mergeCell ref="C16:C17"/>
    <mergeCell ref="D16:D17"/>
    <mergeCell ref="E16:E17"/>
  </mergeCells>
  <printOptions horizontalCentered="1"/>
  <pageMargins left="0" right="0" top="0.39370078740157483" bottom="0.19685039370078741" header="0" footer="0"/>
  <pageSetup paperSize="9" scale="90" orientation="landscape" r:id="rId1"/>
  <headerFooter>
    <oddHeader>&amp;R&amp;A</oddHead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11</vt:i4>
      </vt:variant>
      <vt:variant>
        <vt:lpstr>Именованные диапазоны</vt:lpstr>
      </vt:variant>
      <vt:variant>
        <vt:i4>4</vt:i4>
      </vt:variant>
    </vt:vector>
  </HeadingPairs>
  <TitlesOfParts>
    <vt:vector size="15" baseType="lpstr">
      <vt:lpstr>200Д(2)</vt:lpstr>
      <vt:lpstr>400мДфин</vt:lpstr>
      <vt:lpstr>800мДфин</vt:lpstr>
      <vt:lpstr>ВысД(2)</vt:lpstr>
      <vt:lpstr>ДлД</vt:lpstr>
      <vt:lpstr>200Ю(2)</vt:lpstr>
      <vt:lpstr>400мЮфин</vt:lpstr>
      <vt:lpstr>800мЮфин</vt:lpstr>
      <vt:lpstr>ДлЮ</vt:lpstr>
      <vt:lpstr>ВысЮ</vt:lpstr>
      <vt:lpstr>ШесЮ(2)</vt:lpstr>
      <vt:lpstr>ВысЮ!Заголовки_для_печати</vt:lpstr>
      <vt:lpstr>ДлД!Заголовки_для_печати</vt:lpstr>
      <vt:lpstr>ДлЮ!Заголовки_для_печати</vt:lpstr>
      <vt:lpstr>ДлД!Область_печати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Алексеева</dc:creator>
  <cp:lastModifiedBy>dasha</cp:lastModifiedBy>
  <dcterms:created xsi:type="dcterms:W3CDTF">2019-02-19T20:04:57Z</dcterms:created>
  <dcterms:modified xsi:type="dcterms:W3CDTF">2019-02-20T08:10:27Z</dcterms:modified>
</cp:coreProperties>
</file>