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49" activeTab="9"/>
  </bookViews>
  <sheets>
    <sheet name="60" sheetId="1" r:id="rId1"/>
    <sheet name="200" sheetId="2" r:id="rId2"/>
    <sheet name="400" sheetId="3" r:id="rId3"/>
    <sheet name="800" sheetId="4" r:id="rId4"/>
    <sheet name="1500" sheetId="5" r:id="rId5"/>
    <sheet name="3000" sheetId="6" r:id="rId6"/>
    <sheet name="60сб" sheetId="7" r:id="rId7"/>
    <sheet name="2000 сп" sheetId="8" r:id="rId8"/>
    <sheet name="ходьба" sheetId="9" r:id="rId9"/>
    <sheet name="длина" sheetId="10" r:id="rId10"/>
    <sheet name="ядро" sheetId="11" r:id="rId11"/>
    <sheet name="прил. высота" sheetId="17" r:id="rId12"/>
    <sheet name="высота" sheetId="12" r:id="rId13"/>
    <sheet name="прил. шест" sheetId="18" r:id="rId14"/>
    <sheet name="шест" sheetId="13" r:id="rId15"/>
    <sheet name="тройной" sheetId="14" r:id="rId16"/>
    <sheet name="эстафета 4х200" sheetId="15" r:id="rId17"/>
    <sheet name="многоборье" sheetId="16" r:id="rId18"/>
  </sheets>
  <externalReferences>
    <externalReference r:id="rId19"/>
  </externalReferences>
  <calcPr calcId="145621"/>
</workbook>
</file>

<file path=xl/calcChain.xml><?xml version="1.0" encoding="utf-8"?>
<calcChain xmlns="http://schemas.openxmlformats.org/spreadsheetml/2006/main">
  <c r="R27" i="10" l="1"/>
  <c r="P27" i="10"/>
  <c r="G27" i="10"/>
  <c r="F27" i="10"/>
  <c r="E27" i="10"/>
  <c r="D27" i="10"/>
  <c r="C27" i="10"/>
  <c r="R26" i="10"/>
  <c r="P26" i="10"/>
  <c r="G26" i="10"/>
  <c r="F26" i="10"/>
  <c r="E26" i="10"/>
  <c r="D26" i="10"/>
  <c r="C26" i="10"/>
  <c r="S44" i="16" l="1"/>
  <c r="J42" i="16"/>
  <c r="K42" i="16" s="1"/>
  <c r="L42" i="16" s="1"/>
  <c r="M42" i="16" s="1"/>
  <c r="N42" i="16" s="1"/>
  <c r="O42" i="16" s="1"/>
  <c r="S40" i="16"/>
  <c r="G40" i="16"/>
  <c r="F40" i="16"/>
  <c r="E40" i="16"/>
  <c r="D40" i="16"/>
  <c r="C40" i="16"/>
  <c r="J38" i="16"/>
  <c r="K38" i="16" s="1"/>
  <c r="L38" i="16" s="1"/>
  <c r="M38" i="16" s="1"/>
  <c r="N38" i="16" s="1"/>
  <c r="O38" i="16" s="1"/>
  <c r="S36" i="16"/>
  <c r="G36" i="16"/>
  <c r="F36" i="16"/>
  <c r="E36" i="16"/>
  <c r="D36" i="16"/>
  <c r="C36" i="16"/>
  <c r="S31" i="16"/>
  <c r="J29" i="16"/>
  <c r="K29" i="16" s="1"/>
  <c r="L29" i="16" s="1"/>
  <c r="M29" i="16" s="1"/>
  <c r="N29" i="16" s="1"/>
  <c r="O29" i="16" s="1"/>
  <c r="S27" i="16"/>
  <c r="G27" i="16"/>
  <c r="F27" i="16"/>
  <c r="E27" i="16"/>
  <c r="D27" i="16"/>
  <c r="C27" i="16"/>
  <c r="S22" i="16"/>
  <c r="J20" i="16"/>
  <c r="K20" i="16" s="1"/>
  <c r="L20" i="16" s="1"/>
  <c r="M20" i="16" s="1"/>
  <c r="N20" i="16" s="1"/>
  <c r="O20" i="16" s="1"/>
  <c r="S18" i="16"/>
  <c r="G18" i="16"/>
  <c r="F18" i="16"/>
  <c r="E18" i="16"/>
  <c r="D18" i="16"/>
  <c r="C18" i="16"/>
  <c r="J16" i="16"/>
  <c r="K16" i="16" s="1"/>
  <c r="L16" i="16" s="1"/>
  <c r="M16" i="16" s="1"/>
  <c r="N16" i="16" s="1"/>
  <c r="O16" i="16" s="1"/>
  <c r="S14" i="16"/>
  <c r="G14" i="16"/>
  <c r="F14" i="16"/>
  <c r="E14" i="16"/>
  <c r="D14" i="16"/>
  <c r="C14" i="16"/>
  <c r="J12" i="16"/>
  <c r="K12" i="16" s="1"/>
  <c r="L12" i="16" s="1"/>
  <c r="M12" i="16" s="1"/>
  <c r="N12" i="16" s="1"/>
  <c r="O12" i="16" s="1"/>
  <c r="S10" i="16"/>
  <c r="G10" i="16"/>
  <c r="F10" i="16"/>
  <c r="E10" i="16"/>
  <c r="D10" i="16"/>
  <c r="C10" i="16"/>
  <c r="K95" i="15"/>
  <c r="G95" i="15"/>
  <c r="F95" i="15"/>
  <c r="E95" i="15"/>
  <c r="D95" i="15"/>
  <c r="C95" i="15"/>
  <c r="K94" i="15"/>
  <c r="G94" i="15"/>
  <c r="F94" i="15"/>
  <c r="E94" i="15"/>
  <c r="D94" i="15"/>
  <c r="C94" i="15"/>
  <c r="K93" i="15"/>
  <c r="G93" i="15"/>
  <c r="F93" i="15"/>
  <c r="E93" i="15"/>
  <c r="D93" i="15"/>
  <c r="C93" i="15"/>
  <c r="K92" i="15"/>
  <c r="I92" i="15"/>
  <c r="G92" i="15"/>
  <c r="F92" i="15"/>
  <c r="E92" i="15"/>
  <c r="D92" i="15"/>
  <c r="C92" i="15"/>
  <c r="K91" i="15"/>
  <c r="G91" i="15"/>
  <c r="F91" i="15"/>
  <c r="E91" i="15"/>
  <c r="D91" i="15"/>
  <c r="C91" i="15"/>
  <c r="K90" i="15"/>
  <c r="G90" i="15"/>
  <c r="F90" i="15"/>
  <c r="E90" i="15"/>
  <c r="D90" i="15"/>
  <c r="C90" i="15"/>
  <c r="K89" i="15"/>
  <c r="G89" i="15"/>
  <c r="F89" i="15"/>
  <c r="E89" i="15"/>
  <c r="D89" i="15"/>
  <c r="C89" i="15"/>
  <c r="K88" i="15"/>
  <c r="I88" i="15"/>
  <c r="G88" i="15"/>
  <c r="F88" i="15"/>
  <c r="E88" i="15"/>
  <c r="D88" i="15"/>
  <c r="C88" i="15"/>
  <c r="K87" i="15"/>
  <c r="G87" i="15"/>
  <c r="F87" i="15"/>
  <c r="E87" i="15"/>
  <c r="D87" i="15"/>
  <c r="C87" i="15"/>
  <c r="K86" i="15"/>
  <c r="G86" i="15"/>
  <c r="F86" i="15"/>
  <c r="E86" i="15"/>
  <c r="D86" i="15"/>
  <c r="C86" i="15"/>
  <c r="K85" i="15"/>
  <c r="G85" i="15"/>
  <c r="F85" i="15"/>
  <c r="E85" i="15"/>
  <c r="D85" i="15"/>
  <c r="C85" i="15"/>
  <c r="K84" i="15"/>
  <c r="I84" i="15"/>
  <c r="G84" i="15"/>
  <c r="F84" i="15"/>
  <c r="E84" i="15"/>
  <c r="D84" i="15"/>
  <c r="C84" i="15"/>
  <c r="K79" i="15"/>
  <c r="G79" i="15"/>
  <c r="F79" i="15"/>
  <c r="E79" i="15"/>
  <c r="D79" i="15"/>
  <c r="C79" i="15"/>
  <c r="K78" i="15"/>
  <c r="G78" i="15"/>
  <c r="F78" i="15"/>
  <c r="E78" i="15"/>
  <c r="D78" i="15"/>
  <c r="C78" i="15"/>
  <c r="K77" i="15"/>
  <c r="G77" i="15"/>
  <c r="F77" i="15"/>
  <c r="E77" i="15"/>
  <c r="D77" i="15"/>
  <c r="C77" i="15"/>
  <c r="K76" i="15"/>
  <c r="I76" i="15"/>
  <c r="G76" i="15"/>
  <c r="F76" i="15"/>
  <c r="E76" i="15"/>
  <c r="D76" i="15"/>
  <c r="C76" i="15"/>
  <c r="K75" i="15"/>
  <c r="G75" i="15"/>
  <c r="F75" i="15"/>
  <c r="E75" i="15"/>
  <c r="D75" i="15"/>
  <c r="C75" i="15"/>
  <c r="K74" i="15"/>
  <c r="G74" i="15"/>
  <c r="F74" i="15"/>
  <c r="E74" i="15"/>
  <c r="D74" i="15"/>
  <c r="C74" i="15"/>
  <c r="K73" i="15"/>
  <c r="G73" i="15"/>
  <c r="F73" i="15"/>
  <c r="E73" i="15"/>
  <c r="D73" i="15"/>
  <c r="C73" i="15"/>
  <c r="K72" i="15"/>
  <c r="I72" i="15"/>
  <c r="G72" i="15"/>
  <c r="F72" i="15"/>
  <c r="E72" i="15"/>
  <c r="D72" i="15"/>
  <c r="C72" i="15"/>
  <c r="K71" i="15"/>
  <c r="G71" i="15"/>
  <c r="F71" i="15"/>
  <c r="E71" i="15"/>
  <c r="D71" i="15"/>
  <c r="C71" i="15"/>
  <c r="K70" i="15"/>
  <c r="G70" i="15"/>
  <c r="F70" i="15"/>
  <c r="E70" i="15"/>
  <c r="D70" i="15"/>
  <c r="C70" i="15"/>
  <c r="K69" i="15"/>
  <c r="G69" i="15"/>
  <c r="F69" i="15"/>
  <c r="E69" i="15"/>
  <c r="D69" i="15"/>
  <c r="C69" i="15"/>
  <c r="K68" i="15"/>
  <c r="I68" i="15"/>
  <c r="G68" i="15"/>
  <c r="F68" i="15"/>
  <c r="E68" i="15"/>
  <c r="D68" i="15"/>
  <c r="C68" i="15"/>
  <c r="K62" i="15"/>
  <c r="G62" i="15"/>
  <c r="F62" i="15"/>
  <c r="E62" i="15"/>
  <c r="D62" i="15"/>
  <c r="C62" i="15"/>
  <c r="K61" i="15"/>
  <c r="G61" i="15"/>
  <c r="F61" i="15"/>
  <c r="E61" i="15"/>
  <c r="D61" i="15"/>
  <c r="C61" i="15"/>
  <c r="K60" i="15"/>
  <c r="G60" i="15"/>
  <c r="F60" i="15"/>
  <c r="E60" i="15"/>
  <c r="D60" i="15"/>
  <c r="C60" i="15"/>
  <c r="K59" i="15"/>
  <c r="G59" i="15"/>
  <c r="F59" i="15"/>
  <c r="E59" i="15"/>
  <c r="D59" i="15"/>
  <c r="C59" i="15"/>
  <c r="K58" i="15"/>
  <c r="G58" i="15"/>
  <c r="F58" i="15"/>
  <c r="E58" i="15"/>
  <c r="D58" i="15"/>
  <c r="C58" i="15"/>
  <c r="K57" i="15"/>
  <c r="G57" i="15"/>
  <c r="F57" i="15"/>
  <c r="E57" i="15"/>
  <c r="D57" i="15"/>
  <c r="C57" i="15"/>
  <c r="K56" i="15"/>
  <c r="G56" i="15"/>
  <c r="F56" i="15"/>
  <c r="E56" i="15"/>
  <c r="D56" i="15"/>
  <c r="C56" i="15"/>
  <c r="K55" i="15"/>
  <c r="I55" i="15"/>
  <c r="G55" i="15"/>
  <c r="F55" i="15"/>
  <c r="E55" i="15"/>
  <c r="D55" i="15"/>
  <c r="C55" i="15"/>
  <c r="K54" i="15"/>
  <c r="G54" i="15"/>
  <c r="F54" i="15"/>
  <c r="E54" i="15"/>
  <c r="D54" i="15"/>
  <c r="C54" i="15"/>
  <c r="K53" i="15"/>
  <c r="G53" i="15"/>
  <c r="F53" i="15"/>
  <c r="E53" i="15"/>
  <c r="D53" i="15"/>
  <c r="C53" i="15"/>
  <c r="K52" i="15"/>
  <c r="G52" i="15"/>
  <c r="F52" i="15"/>
  <c r="E52" i="15"/>
  <c r="D52" i="15"/>
  <c r="C52" i="15"/>
  <c r="K51" i="15"/>
  <c r="I51" i="15"/>
  <c r="G51" i="15"/>
  <c r="F51" i="15"/>
  <c r="E51" i="15"/>
  <c r="D51" i="15"/>
  <c r="C51" i="15"/>
  <c r="K50" i="15"/>
  <c r="G50" i="15"/>
  <c r="F50" i="15"/>
  <c r="E50" i="15"/>
  <c r="D50" i="15"/>
  <c r="C50" i="15"/>
  <c r="K49" i="15"/>
  <c r="G49" i="15"/>
  <c r="F49" i="15"/>
  <c r="E49" i="15"/>
  <c r="D49" i="15"/>
  <c r="C49" i="15"/>
  <c r="K48" i="15"/>
  <c r="G48" i="15"/>
  <c r="F48" i="15"/>
  <c r="E48" i="15"/>
  <c r="D48" i="15"/>
  <c r="C48" i="15"/>
  <c r="K47" i="15"/>
  <c r="I47" i="15"/>
  <c r="G47" i="15"/>
  <c r="F47" i="15"/>
  <c r="E47" i="15"/>
  <c r="D47" i="15"/>
  <c r="C47" i="15"/>
  <c r="K46" i="15"/>
  <c r="G46" i="15"/>
  <c r="F46" i="15"/>
  <c r="E46" i="15"/>
  <c r="D46" i="15"/>
  <c r="C46" i="15"/>
  <c r="K45" i="15"/>
  <c r="G45" i="15"/>
  <c r="F45" i="15"/>
  <c r="E45" i="15"/>
  <c r="D45" i="15"/>
  <c r="C45" i="15"/>
  <c r="K44" i="15"/>
  <c r="G44" i="15"/>
  <c r="F44" i="15"/>
  <c r="E44" i="15"/>
  <c r="D44" i="15"/>
  <c r="C44" i="15"/>
  <c r="K43" i="15"/>
  <c r="I43" i="15"/>
  <c r="G43" i="15"/>
  <c r="F43" i="15"/>
  <c r="E43" i="15"/>
  <c r="D43" i="15"/>
  <c r="C43" i="15"/>
  <c r="K37" i="15"/>
  <c r="G37" i="15"/>
  <c r="F37" i="15"/>
  <c r="E37" i="15"/>
  <c r="D37" i="15"/>
  <c r="C37" i="15"/>
  <c r="K36" i="15"/>
  <c r="G36" i="15"/>
  <c r="F36" i="15"/>
  <c r="E36" i="15"/>
  <c r="D36" i="15"/>
  <c r="C36" i="15"/>
  <c r="K35" i="15"/>
  <c r="G35" i="15"/>
  <c r="F35" i="15"/>
  <c r="E35" i="15"/>
  <c r="D35" i="15"/>
  <c r="C35" i="15"/>
  <c r="K34" i="15"/>
  <c r="I34" i="15"/>
  <c r="G34" i="15"/>
  <c r="F34" i="15"/>
  <c r="E34" i="15"/>
  <c r="D34" i="15"/>
  <c r="C34" i="15"/>
  <c r="K33" i="15"/>
  <c r="G33" i="15"/>
  <c r="F33" i="15"/>
  <c r="E33" i="15"/>
  <c r="D33" i="15"/>
  <c r="C33" i="15"/>
  <c r="K32" i="15"/>
  <c r="G32" i="15"/>
  <c r="F32" i="15"/>
  <c r="E32" i="15"/>
  <c r="D32" i="15"/>
  <c r="C32" i="15"/>
  <c r="K31" i="15"/>
  <c r="G31" i="15"/>
  <c r="F31" i="15"/>
  <c r="E31" i="15"/>
  <c r="D31" i="15"/>
  <c r="C31" i="15"/>
  <c r="K30" i="15"/>
  <c r="I30" i="15"/>
  <c r="G30" i="15"/>
  <c r="F30" i="15"/>
  <c r="E30" i="15"/>
  <c r="D30" i="15"/>
  <c r="C30" i="15"/>
  <c r="K29" i="15"/>
  <c r="G29" i="15"/>
  <c r="F29" i="15"/>
  <c r="E29" i="15"/>
  <c r="D29" i="15"/>
  <c r="C29" i="15"/>
  <c r="K28" i="15"/>
  <c r="G28" i="15"/>
  <c r="F28" i="15"/>
  <c r="E28" i="15"/>
  <c r="D28" i="15"/>
  <c r="C28" i="15"/>
  <c r="K27" i="15"/>
  <c r="G27" i="15"/>
  <c r="F27" i="15"/>
  <c r="E27" i="15"/>
  <c r="D27" i="15"/>
  <c r="C27" i="15"/>
  <c r="K26" i="15"/>
  <c r="I26" i="15"/>
  <c r="G26" i="15"/>
  <c r="F26" i="15"/>
  <c r="E26" i="15"/>
  <c r="D26" i="15"/>
  <c r="C26" i="15"/>
  <c r="K25" i="15"/>
  <c r="G25" i="15"/>
  <c r="F25" i="15"/>
  <c r="E25" i="15"/>
  <c r="D25" i="15"/>
  <c r="C25" i="15"/>
  <c r="K24" i="15"/>
  <c r="G24" i="15"/>
  <c r="F24" i="15"/>
  <c r="E24" i="15"/>
  <c r="D24" i="15"/>
  <c r="C24" i="15"/>
  <c r="K23" i="15"/>
  <c r="G23" i="15"/>
  <c r="F23" i="15"/>
  <c r="E23" i="15"/>
  <c r="D23" i="15"/>
  <c r="C23" i="15"/>
  <c r="K22" i="15"/>
  <c r="I22" i="15"/>
  <c r="G22" i="15"/>
  <c r="F22" i="15"/>
  <c r="E22" i="15"/>
  <c r="D22" i="15"/>
  <c r="C22" i="15"/>
  <c r="K21" i="15"/>
  <c r="G21" i="15"/>
  <c r="F21" i="15"/>
  <c r="E21" i="15"/>
  <c r="D21" i="15"/>
  <c r="C21" i="15"/>
  <c r="K20" i="15"/>
  <c r="G20" i="15"/>
  <c r="F20" i="15"/>
  <c r="E20" i="15"/>
  <c r="D20" i="15"/>
  <c r="C20" i="15"/>
  <c r="K19" i="15"/>
  <c r="G19" i="15"/>
  <c r="F19" i="15"/>
  <c r="E19" i="15"/>
  <c r="D19" i="15"/>
  <c r="C19" i="15"/>
  <c r="K18" i="15"/>
  <c r="I18" i="15"/>
  <c r="G18" i="15"/>
  <c r="F18" i="15"/>
  <c r="E18" i="15"/>
  <c r="D18" i="15"/>
  <c r="C18" i="15"/>
  <c r="K17" i="15"/>
  <c r="G17" i="15"/>
  <c r="F17" i="15"/>
  <c r="E17" i="15"/>
  <c r="D17" i="15"/>
  <c r="C17" i="15"/>
  <c r="K16" i="15"/>
  <c r="G16" i="15"/>
  <c r="F16" i="15"/>
  <c r="E16" i="15"/>
  <c r="D16" i="15"/>
  <c r="C16" i="15"/>
  <c r="K15" i="15"/>
  <c r="G15" i="15"/>
  <c r="F15" i="15"/>
  <c r="E15" i="15"/>
  <c r="D15" i="15"/>
  <c r="C15" i="15"/>
  <c r="K14" i="15"/>
  <c r="I14" i="15"/>
  <c r="G14" i="15"/>
  <c r="F14" i="15"/>
  <c r="E14" i="15"/>
  <c r="D14" i="15"/>
  <c r="C14" i="15"/>
  <c r="K13" i="15"/>
  <c r="G13" i="15"/>
  <c r="F13" i="15"/>
  <c r="E13" i="15"/>
  <c r="D13" i="15"/>
  <c r="C13" i="15"/>
  <c r="K12" i="15"/>
  <c r="G12" i="15"/>
  <c r="F12" i="15"/>
  <c r="E12" i="15"/>
  <c r="D12" i="15"/>
  <c r="C12" i="15"/>
  <c r="K11" i="15"/>
  <c r="G11" i="15"/>
  <c r="F11" i="15"/>
  <c r="E11" i="15"/>
  <c r="D11" i="15"/>
  <c r="C11" i="15"/>
  <c r="K10" i="15"/>
  <c r="I10" i="15"/>
  <c r="G10" i="15"/>
  <c r="F10" i="15"/>
  <c r="E10" i="15"/>
  <c r="D10" i="15"/>
  <c r="C10" i="15"/>
  <c r="R22" i="14"/>
  <c r="P22" i="14"/>
  <c r="G22" i="14"/>
  <c r="F22" i="14"/>
  <c r="E22" i="14"/>
  <c r="D22" i="14"/>
  <c r="C22" i="14"/>
  <c r="R21" i="14"/>
  <c r="P21" i="14"/>
  <c r="G21" i="14"/>
  <c r="F21" i="14"/>
  <c r="E21" i="14"/>
  <c r="D21" i="14"/>
  <c r="C21" i="14"/>
  <c r="R15" i="14"/>
  <c r="P15" i="14"/>
  <c r="G15" i="14"/>
  <c r="F15" i="14"/>
  <c r="E15" i="14"/>
  <c r="D15" i="14"/>
  <c r="C15" i="14"/>
  <c r="R14" i="14"/>
  <c r="P14" i="14"/>
  <c r="G14" i="14"/>
  <c r="F14" i="14"/>
  <c r="E14" i="14"/>
  <c r="D14" i="14"/>
  <c r="C14" i="14"/>
  <c r="R13" i="14"/>
  <c r="P13" i="14"/>
  <c r="G13" i="14"/>
  <c r="F13" i="14"/>
  <c r="E13" i="14"/>
  <c r="D13" i="14"/>
  <c r="C13" i="14"/>
  <c r="R12" i="14"/>
  <c r="P12" i="14"/>
  <c r="G12" i="14"/>
  <c r="F12" i="14"/>
  <c r="E12" i="14"/>
  <c r="D12" i="14"/>
  <c r="C12" i="14"/>
  <c r="K28" i="13"/>
  <c r="I28" i="13"/>
  <c r="G28" i="13"/>
  <c r="F28" i="13"/>
  <c r="E28" i="13"/>
  <c r="D28" i="13"/>
  <c r="C28" i="13"/>
  <c r="K22" i="13"/>
  <c r="I22" i="13"/>
  <c r="G22" i="13"/>
  <c r="F22" i="13"/>
  <c r="E22" i="13"/>
  <c r="D22" i="13"/>
  <c r="C22" i="13"/>
  <c r="K21" i="13"/>
  <c r="I21" i="13"/>
  <c r="G21" i="13"/>
  <c r="F21" i="13"/>
  <c r="E21" i="13"/>
  <c r="D21" i="13"/>
  <c r="C21" i="13"/>
  <c r="K20" i="13"/>
  <c r="G20" i="13"/>
  <c r="F20" i="13"/>
  <c r="E20" i="13"/>
  <c r="D20" i="13"/>
  <c r="C20" i="13"/>
  <c r="K13" i="13"/>
  <c r="G13" i="13"/>
  <c r="F13" i="13"/>
  <c r="E13" i="13"/>
  <c r="D13" i="13"/>
  <c r="C13" i="13"/>
  <c r="K12" i="13"/>
  <c r="G12" i="13"/>
  <c r="F12" i="13"/>
  <c r="E12" i="13"/>
  <c r="D12" i="13"/>
  <c r="C12" i="13"/>
  <c r="K11" i="13"/>
  <c r="G11" i="13"/>
  <c r="F11" i="13"/>
  <c r="E11" i="13"/>
  <c r="D11" i="13"/>
  <c r="C11" i="13"/>
  <c r="E28" i="18"/>
  <c r="D28" i="18"/>
  <c r="E20" i="18"/>
  <c r="D20" i="18"/>
  <c r="E19" i="18"/>
  <c r="D19" i="18"/>
  <c r="E10" i="18"/>
  <c r="D10" i="18"/>
  <c r="E9" i="18"/>
  <c r="D9" i="18"/>
  <c r="E8" i="18"/>
  <c r="D8" i="18"/>
  <c r="K38" i="12"/>
  <c r="I38" i="12"/>
  <c r="G38" i="12"/>
  <c r="F38" i="12"/>
  <c r="E38" i="12"/>
  <c r="D38" i="12"/>
  <c r="C38" i="12"/>
  <c r="K37" i="12"/>
  <c r="I37" i="12"/>
  <c r="G37" i="12"/>
  <c r="F37" i="12"/>
  <c r="E37" i="12"/>
  <c r="D37" i="12"/>
  <c r="C37" i="12"/>
  <c r="K32" i="12"/>
  <c r="I32" i="12"/>
  <c r="G32" i="12"/>
  <c r="F32" i="12"/>
  <c r="E32" i="12"/>
  <c r="D32" i="12"/>
  <c r="C32" i="12"/>
  <c r="K31" i="12"/>
  <c r="I31" i="12"/>
  <c r="G31" i="12"/>
  <c r="F31" i="12"/>
  <c r="E31" i="12"/>
  <c r="D31" i="12"/>
  <c r="C31" i="12"/>
  <c r="K25" i="12"/>
  <c r="I25" i="12"/>
  <c r="G25" i="12"/>
  <c r="F25" i="12"/>
  <c r="E25" i="12"/>
  <c r="D25" i="12"/>
  <c r="C25" i="12"/>
  <c r="K18" i="12"/>
  <c r="I18" i="12"/>
  <c r="G18" i="12"/>
  <c r="F18" i="12"/>
  <c r="E18" i="12"/>
  <c r="D18" i="12"/>
  <c r="C18" i="12"/>
  <c r="K17" i="12"/>
  <c r="I17" i="12"/>
  <c r="G17" i="12"/>
  <c r="F17" i="12"/>
  <c r="E17" i="12"/>
  <c r="D17" i="12"/>
  <c r="C17" i="12"/>
  <c r="K16" i="12"/>
  <c r="I16" i="12"/>
  <c r="G16" i="12"/>
  <c r="F16" i="12"/>
  <c r="E16" i="12"/>
  <c r="D16" i="12"/>
  <c r="C16" i="12"/>
  <c r="K15" i="12"/>
  <c r="I15" i="12"/>
  <c r="G15" i="12"/>
  <c r="F15" i="12"/>
  <c r="E15" i="12"/>
  <c r="D15" i="12"/>
  <c r="C15" i="12"/>
  <c r="K14" i="12"/>
  <c r="I14" i="12"/>
  <c r="G14" i="12"/>
  <c r="F14" i="12"/>
  <c r="E14" i="12"/>
  <c r="D14" i="12"/>
  <c r="C14" i="12"/>
  <c r="K13" i="12"/>
  <c r="I13" i="12"/>
  <c r="G13" i="12"/>
  <c r="F13" i="12"/>
  <c r="E13" i="12"/>
  <c r="D13" i="12"/>
  <c r="C13" i="12"/>
  <c r="K12" i="12"/>
  <c r="I12" i="12"/>
  <c r="G12" i="12"/>
  <c r="F12" i="12"/>
  <c r="E12" i="12"/>
  <c r="D12" i="12"/>
  <c r="C12" i="12"/>
  <c r="K11" i="12"/>
  <c r="I11" i="12"/>
  <c r="G11" i="12"/>
  <c r="F11" i="12"/>
  <c r="E11" i="12"/>
  <c r="D11" i="12"/>
  <c r="C11" i="12"/>
  <c r="E39" i="17"/>
  <c r="D39" i="17"/>
  <c r="E38" i="17"/>
  <c r="D38" i="17"/>
  <c r="E30" i="17"/>
  <c r="D30" i="17"/>
  <c r="E23" i="17"/>
  <c r="D23" i="17"/>
  <c r="E15" i="17"/>
  <c r="D15" i="17"/>
  <c r="E14" i="17"/>
  <c r="D14" i="17"/>
  <c r="E13" i="17"/>
  <c r="D13" i="17"/>
  <c r="E12" i="17"/>
  <c r="D12" i="17"/>
  <c r="E11" i="17"/>
  <c r="D11" i="17"/>
  <c r="E10" i="17"/>
  <c r="D10" i="17"/>
  <c r="E9" i="17"/>
  <c r="D9" i="17"/>
  <c r="E8" i="17"/>
  <c r="D8" i="17"/>
  <c r="R45" i="11"/>
  <c r="P45" i="11"/>
  <c r="G45" i="11"/>
  <c r="F45" i="11"/>
  <c r="E45" i="11"/>
  <c r="D45" i="11"/>
  <c r="C45" i="11"/>
  <c r="R44" i="11"/>
  <c r="G44" i="11"/>
  <c r="F44" i="11"/>
  <c r="E44" i="11"/>
  <c r="D44" i="11"/>
  <c r="C44" i="11"/>
  <c r="R43" i="11"/>
  <c r="P43" i="11"/>
  <c r="G43" i="11"/>
  <c r="F43" i="11"/>
  <c r="E43" i="11"/>
  <c r="D43" i="11"/>
  <c r="C43" i="11"/>
  <c r="R42" i="11"/>
  <c r="P42" i="11"/>
  <c r="G42" i="11"/>
  <c r="F42" i="11"/>
  <c r="E42" i="11"/>
  <c r="D42" i="11"/>
  <c r="C42" i="11"/>
  <c r="R35" i="11"/>
  <c r="P35" i="11"/>
  <c r="G35" i="11"/>
  <c r="F35" i="11"/>
  <c r="E35" i="11"/>
  <c r="D35" i="11"/>
  <c r="C35" i="11"/>
  <c r="R34" i="11"/>
  <c r="P34" i="11"/>
  <c r="G34" i="11"/>
  <c r="F34" i="11"/>
  <c r="E34" i="11"/>
  <c r="D34" i="11"/>
  <c r="C34" i="11"/>
  <c r="R27" i="11"/>
  <c r="P27" i="11"/>
  <c r="G27" i="11"/>
  <c r="F27" i="11"/>
  <c r="E27" i="11"/>
  <c r="D27" i="11"/>
  <c r="C27" i="11"/>
  <c r="R26" i="11"/>
  <c r="P26" i="11"/>
  <c r="G26" i="11"/>
  <c r="F26" i="11"/>
  <c r="E26" i="11"/>
  <c r="D26" i="11"/>
  <c r="C26" i="11"/>
  <c r="R19" i="11"/>
  <c r="P19" i="11"/>
  <c r="G19" i="11"/>
  <c r="F19" i="11"/>
  <c r="E19" i="11"/>
  <c r="D19" i="11"/>
  <c r="C19" i="11"/>
  <c r="R18" i="11"/>
  <c r="P18" i="11"/>
  <c r="G18" i="11"/>
  <c r="F18" i="11"/>
  <c r="E18" i="11"/>
  <c r="D18" i="11"/>
  <c r="C18" i="11"/>
  <c r="R17" i="11"/>
  <c r="P17" i="11"/>
  <c r="G17" i="11"/>
  <c r="F17" i="11"/>
  <c r="E17" i="11"/>
  <c r="D17" i="11"/>
  <c r="C17" i="11"/>
  <c r="R16" i="11"/>
  <c r="P16" i="11"/>
  <c r="G16" i="11"/>
  <c r="F16" i="11"/>
  <c r="E16" i="11"/>
  <c r="D16" i="11"/>
  <c r="C16" i="11"/>
  <c r="R15" i="11"/>
  <c r="P15" i="11"/>
  <c r="G15" i="11"/>
  <c r="F15" i="11"/>
  <c r="E15" i="11"/>
  <c r="D15" i="11"/>
  <c r="C15" i="11"/>
  <c r="R14" i="11"/>
  <c r="P14" i="11"/>
  <c r="G14" i="11"/>
  <c r="F14" i="11"/>
  <c r="E14" i="11"/>
  <c r="D14" i="11"/>
  <c r="C14" i="11"/>
  <c r="R13" i="11"/>
  <c r="P13" i="11"/>
  <c r="G13" i="11"/>
  <c r="F13" i="11"/>
  <c r="E13" i="11"/>
  <c r="D13" i="11"/>
  <c r="C13" i="11"/>
  <c r="R12" i="11"/>
  <c r="P12" i="11"/>
  <c r="G12" i="11"/>
  <c r="F12" i="11"/>
  <c r="E12" i="11"/>
  <c r="D12" i="11"/>
  <c r="C12" i="11"/>
  <c r="R11" i="11"/>
  <c r="P11" i="11"/>
  <c r="G11" i="11"/>
  <c r="F11" i="11"/>
  <c r="E11" i="11"/>
  <c r="D11" i="11"/>
  <c r="C11" i="11"/>
  <c r="R40" i="10"/>
  <c r="P40" i="10"/>
  <c r="G40" i="10"/>
  <c r="F40" i="10"/>
  <c r="E40" i="10"/>
  <c r="D40" i="10"/>
  <c r="C40" i="10"/>
  <c r="R39" i="10"/>
  <c r="P39" i="10"/>
  <c r="G39" i="10"/>
  <c r="F39" i="10"/>
  <c r="E39" i="10"/>
  <c r="D39" i="10"/>
  <c r="C39" i="10"/>
  <c r="R33" i="10"/>
  <c r="P33" i="10"/>
  <c r="G33" i="10"/>
  <c r="F33" i="10"/>
  <c r="E33" i="10"/>
  <c r="D33" i="10"/>
  <c r="C33" i="10"/>
  <c r="R32" i="10"/>
  <c r="P32" i="10"/>
  <c r="G32" i="10"/>
  <c r="F32" i="10"/>
  <c r="E32" i="10"/>
  <c r="D32" i="10"/>
  <c r="C32" i="10"/>
  <c r="R31" i="10"/>
  <c r="P31" i="10"/>
  <c r="G31" i="10"/>
  <c r="F31" i="10"/>
  <c r="E31" i="10"/>
  <c r="D31" i="10"/>
  <c r="C31" i="10"/>
  <c r="R30" i="10"/>
  <c r="P30" i="10"/>
  <c r="G30" i="10"/>
  <c r="F30" i="10"/>
  <c r="E30" i="10"/>
  <c r="D30" i="10"/>
  <c r="C30" i="10"/>
  <c r="R29" i="10"/>
  <c r="P29" i="10"/>
  <c r="G29" i="10"/>
  <c r="F29" i="10"/>
  <c r="E29" i="10"/>
  <c r="D29" i="10"/>
  <c r="C29" i="10"/>
  <c r="R28" i="10"/>
  <c r="P28" i="10"/>
  <c r="G28" i="10"/>
  <c r="F28" i="10"/>
  <c r="E28" i="10"/>
  <c r="D28" i="10"/>
  <c r="C28" i="10"/>
  <c r="R25" i="10"/>
  <c r="P25" i="10"/>
  <c r="G25" i="10"/>
  <c r="F25" i="10"/>
  <c r="E25" i="10"/>
  <c r="D25" i="10"/>
  <c r="C25" i="10"/>
  <c r="R19" i="10"/>
  <c r="P19" i="10"/>
  <c r="G19" i="10"/>
  <c r="F19" i="10"/>
  <c r="E19" i="10"/>
  <c r="D19" i="10"/>
  <c r="C19" i="10"/>
  <c r="R18" i="10"/>
  <c r="P18" i="10"/>
  <c r="G18" i="10"/>
  <c r="F18" i="10"/>
  <c r="E18" i="10"/>
  <c r="D18" i="10"/>
  <c r="C18" i="10"/>
  <c r="R17" i="10"/>
  <c r="P17" i="10"/>
  <c r="G17" i="10"/>
  <c r="F17" i="10"/>
  <c r="E17" i="10"/>
  <c r="D17" i="10"/>
  <c r="C17" i="10"/>
  <c r="R16" i="10"/>
  <c r="P16" i="10"/>
  <c r="G16" i="10"/>
  <c r="F16" i="10"/>
  <c r="E16" i="10"/>
  <c r="D16" i="10"/>
  <c r="C16" i="10"/>
  <c r="R15" i="10"/>
  <c r="P15" i="10"/>
  <c r="G15" i="10"/>
  <c r="F15" i="10"/>
  <c r="E15" i="10"/>
  <c r="D15" i="10"/>
  <c r="C15" i="10"/>
  <c r="R14" i="10"/>
  <c r="P14" i="10"/>
  <c r="G14" i="10"/>
  <c r="F14" i="10"/>
  <c r="E14" i="10"/>
  <c r="D14" i="10"/>
  <c r="C14" i="10"/>
  <c r="R13" i="10"/>
  <c r="P13" i="10"/>
  <c r="G13" i="10"/>
  <c r="F13" i="10"/>
  <c r="E13" i="10"/>
  <c r="D13" i="10"/>
  <c r="C13" i="10"/>
  <c r="R12" i="10"/>
  <c r="P12" i="10"/>
  <c r="G12" i="10"/>
  <c r="F12" i="10"/>
  <c r="E12" i="10"/>
  <c r="D12" i="10"/>
  <c r="C12" i="10"/>
  <c r="R11" i="10"/>
  <c r="P11" i="10"/>
  <c r="G11" i="10"/>
  <c r="F11" i="10"/>
  <c r="E11" i="10"/>
  <c r="D11" i="10"/>
  <c r="C11" i="10"/>
  <c r="L15" i="9"/>
  <c r="J15" i="9"/>
  <c r="G15" i="9"/>
  <c r="F15" i="9"/>
  <c r="E15" i="9"/>
  <c r="D15" i="9"/>
  <c r="C15" i="9"/>
  <c r="L14" i="9"/>
  <c r="J14" i="9"/>
  <c r="G14" i="9"/>
  <c r="F14" i="9"/>
  <c r="E14" i="9"/>
  <c r="D14" i="9"/>
  <c r="C14" i="9"/>
  <c r="L13" i="9"/>
  <c r="J13" i="9"/>
  <c r="G13" i="9"/>
  <c r="F13" i="9"/>
  <c r="E13" i="9"/>
  <c r="D13" i="9"/>
  <c r="C13" i="9"/>
  <c r="L11" i="9"/>
  <c r="J11" i="9"/>
  <c r="G11" i="9"/>
  <c r="F11" i="9"/>
  <c r="E11" i="9"/>
  <c r="D11" i="9"/>
  <c r="C11" i="9"/>
  <c r="L24" i="8"/>
  <c r="J24" i="8"/>
  <c r="G24" i="8"/>
  <c r="F24" i="8"/>
  <c r="E24" i="8"/>
  <c r="D24" i="8"/>
  <c r="C24" i="8"/>
  <c r="L23" i="8"/>
  <c r="J23" i="8"/>
  <c r="G23" i="8"/>
  <c r="F23" i="8"/>
  <c r="E23" i="8"/>
  <c r="D23" i="8"/>
  <c r="C23" i="8"/>
  <c r="L22" i="8"/>
  <c r="J22" i="8"/>
  <c r="G22" i="8"/>
  <c r="F22" i="8"/>
  <c r="E22" i="8"/>
  <c r="D22" i="8"/>
  <c r="C22" i="8"/>
  <c r="L21" i="8"/>
  <c r="J21" i="8"/>
  <c r="G21" i="8"/>
  <c r="F21" i="8"/>
  <c r="E21" i="8"/>
  <c r="D21" i="8"/>
  <c r="C21" i="8"/>
  <c r="L20" i="8"/>
  <c r="J20" i="8"/>
  <c r="G20" i="8"/>
  <c r="F20" i="8"/>
  <c r="E20" i="8"/>
  <c r="D20" i="8"/>
  <c r="C20" i="8"/>
  <c r="L18" i="8"/>
  <c r="J18" i="8"/>
  <c r="G18" i="8"/>
  <c r="F18" i="8"/>
  <c r="E18" i="8"/>
  <c r="D18" i="8"/>
  <c r="C18" i="8"/>
  <c r="L17" i="8"/>
  <c r="J17" i="8"/>
  <c r="G17" i="8"/>
  <c r="F17" i="8"/>
  <c r="E17" i="8"/>
  <c r="D17" i="8"/>
  <c r="C17" i="8"/>
  <c r="L16" i="8"/>
  <c r="J16" i="8"/>
  <c r="G16" i="8"/>
  <c r="F16" i="8"/>
  <c r="E16" i="8"/>
  <c r="D16" i="8"/>
  <c r="C16" i="8"/>
  <c r="L15" i="8"/>
  <c r="J15" i="8"/>
  <c r="G15" i="8"/>
  <c r="F15" i="8"/>
  <c r="E15" i="8"/>
  <c r="D15" i="8"/>
  <c r="C15" i="8"/>
  <c r="L13" i="8"/>
  <c r="J13" i="8"/>
  <c r="G13" i="8"/>
  <c r="F13" i="8"/>
  <c r="E13" i="8"/>
  <c r="D13" i="8"/>
  <c r="C13" i="8"/>
  <c r="L12" i="8"/>
  <c r="J12" i="8"/>
  <c r="G12" i="8"/>
  <c r="F12" i="8"/>
  <c r="E12" i="8"/>
  <c r="D12" i="8"/>
  <c r="C12" i="8"/>
  <c r="L11" i="8"/>
  <c r="J11" i="8"/>
  <c r="G11" i="8"/>
  <c r="F11" i="8"/>
  <c r="E11" i="8"/>
  <c r="D11" i="8"/>
  <c r="C11" i="8"/>
  <c r="L10" i="8"/>
  <c r="J10" i="8"/>
  <c r="G10" i="8"/>
  <c r="F10" i="8"/>
  <c r="E10" i="8"/>
  <c r="D10" i="8"/>
  <c r="C10" i="8"/>
  <c r="G97" i="7"/>
  <c r="F97" i="7"/>
  <c r="E97" i="7"/>
  <c r="D97" i="7"/>
  <c r="C97" i="7"/>
  <c r="G96" i="7"/>
  <c r="F96" i="7"/>
  <c r="E96" i="7"/>
  <c r="D96" i="7"/>
  <c r="C96" i="7"/>
  <c r="G95" i="7"/>
  <c r="F95" i="7"/>
  <c r="E95" i="7"/>
  <c r="D95" i="7"/>
  <c r="C95" i="7"/>
  <c r="G94" i="7"/>
  <c r="F94" i="7"/>
  <c r="E94" i="7"/>
  <c r="D94" i="7"/>
  <c r="C94" i="7"/>
  <c r="G87" i="7"/>
  <c r="F87" i="7"/>
  <c r="E87" i="7"/>
  <c r="D87" i="7"/>
  <c r="C87" i="7"/>
  <c r="G86" i="7"/>
  <c r="F86" i="7"/>
  <c r="E86" i="7"/>
  <c r="D86" i="7"/>
  <c r="C86" i="7"/>
  <c r="G85" i="7"/>
  <c r="F85" i="7"/>
  <c r="E85" i="7"/>
  <c r="D85" i="7"/>
  <c r="C85" i="7"/>
  <c r="G59" i="7"/>
  <c r="F59" i="7"/>
  <c r="E59" i="7"/>
  <c r="D59" i="7"/>
  <c r="C59" i="7"/>
  <c r="G58" i="7"/>
  <c r="F58" i="7"/>
  <c r="E58" i="7"/>
  <c r="D58" i="7"/>
  <c r="C58" i="7"/>
  <c r="G57" i="7"/>
  <c r="F57" i="7"/>
  <c r="E57" i="7"/>
  <c r="D57" i="7"/>
  <c r="C57" i="7"/>
  <c r="G56" i="7"/>
  <c r="F56" i="7"/>
  <c r="E56" i="7"/>
  <c r="D56" i="7"/>
  <c r="C56" i="7"/>
  <c r="G53" i="7"/>
  <c r="F53" i="7"/>
  <c r="E53" i="7"/>
  <c r="D53" i="7"/>
  <c r="C53" i="7"/>
  <c r="G52" i="7"/>
  <c r="F52" i="7"/>
  <c r="E52" i="7"/>
  <c r="D52" i="7"/>
  <c r="C52" i="7"/>
  <c r="G51" i="7"/>
  <c r="F51" i="7"/>
  <c r="E51" i="7"/>
  <c r="D51" i="7"/>
  <c r="C51" i="7"/>
  <c r="G50" i="7"/>
  <c r="F50" i="7"/>
  <c r="E50" i="7"/>
  <c r="D50" i="7"/>
  <c r="C50" i="7"/>
  <c r="G49" i="7"/>
  <c r="F49" i="7"/>
  <c r="E49" i="7"/>
  <c r="D49" i="7"/>
  <c r="C49" i="7"/>
  <c r="G48" i="7"/>
  <c r="F48" i="7"/>
  <c r="E48" i="7"/>
  <c r="D48" i="7"/>
  <c r="C48" i="7"/>
  <c r="L20" i="7"/>
  <c r="G20" i="7"/>
  <c r="F20" i="7"/>
  <c r="E20" i="7"/>
  <c r="D20" i="7"/>
  <c r="C20" i="7"/>
  <c r="L19" i="7"/>
  <c r="G19" i="7"/>
  <c r="F19" i="7"/>
  <c r="E19" i="7"/>
  <c r="D19" i="7"/>
  <c r="C19" i="7"/>
  <c r="L18" i="7"/>
  <c r="G18" i="7"/>
  <c r="F18" i="7"/>
  <c r="E18" i="7"/>
  <c r="D18" i="7"/>
  <c r="C18" i="7"/>
  <c r="G16" i="7"/>
  <c r="F16" i="7"/>
  <c r="E16" i="7"/>
  <c r="D16" i="7"/>
  <c r="C16" i="7"/>
  <c r="L15" i="7"/>
  <c r="G15" i="7"/>
  <c r="F15" i="7"/>
  <c r="E15" i="7"/>
  <c r="D15" i="7"/>
  <c r="C15" i="7"/>
  <c r="L14" i="7"/>
  <c r="G14" i="7"/>
  <c r="F14" i="7"/>
  <c r="E14" i="7"/>
  <c r="D14" i="7"/>
  <c r="C14" i="7"/>
  <c r="L13" i="7"/>
  <c r="G13" i="7"/>
  <c r="F13" i="7"/>
  <c r="E13" i="7"/>
  <c r="D13" i="7"/>
  <c r="C13" i="7"/>
  <c r="L12" i="7"/>
  <c r="G12" i="7"/>
  <c r="F12" i="7"/>
  <c r="E12" i="7"/>
  <c r="D12" i="7"/>
  <c r="C12" i="7"/>
  <c r="L11" i="7"/>
  <c r="G11" i="7"/>
  <c r="F11" i="7"/>
  <c r="E11" i="7"/>
  <c r="D11" i="7"/>
  <c r="C11" i="7"/>
  <c r="L40" i="6"/>
  <c r="J40" i="6"/>
  <c r="G40" i="6"/>
  <c r="F40" i="6"/>
  <c r="E40" i="6"/>
  <c r="D40" i="6"/>
  <c r="C40" i="6"/>
  <c r="L39" i="6"/>
  <c r="J39" i="6"/>
  <c r="G39" i="6"/>
  <c r="F39" i="6"/>
  <c r="E39" i="6"/>
  <c r="D39" i="6"/>
  <c r="C39" i="6"/>
  <c r="L38" i="6"/>
  <c r="J38" i="6"/>
  <c r="G38" i="6"/>
  <c r="F38" i="6"/>
  <c r="E38" i="6"/>
  <c r="D38" i="6"/>
  <c r="C38" i="6"/>
  <c r="L37" i="6"/>
  <c r="J37" i="6"/>
  <c r="G37" i="6"/>
  <c r="F37" i="6"/>
  <c r="E37" i="6"/>
  <c r="D37" i="6"/>
  <c r="C37" i="6"/>
  <c r="L36" i="6"/>
  <c r="J36" i="6"/>
  <c r="G36" i="6"/>
  <c r="F36" i="6"/>
  <c r="E36" i="6"/>
  <c r="D36" i="6"/>
  <c r="C36" i="6"/>
  <c r="L35" i="6"/>
  <c r="J35" i="6"/>
  <c r="G35" i="6"/>
  <c r="F35" i="6"/>
  <c r="E35" i="6"/>
  <c r="D35" i="6"/>
  <c r="C35" i="6"/>
  <c r="L34" i="6"/>
  <c r="J34" i="6"/>
  <c r="G34" i="6"/>
  <c r="F34" i="6"/>
  <c r="E34" i="6"/>
  <c r="D34" i="6"/>
  <c r="C34" i="6"/>
  <c r="L33" i="6"/>
  <c r="J33" i="6"/>
  <c r="G33" i="6"/>
  <c r="F33" i="6"/>
  <c r="E33" i="6"/>
  <c r="D33" i="6"/>
  <c r="C33" i="6"/>
  <c r="L32" i="6"/>
  <c r="J32" i="6"/>
  <c r="G32" i="6"/>
  <c r="F32" i="6"/>
  <c r="E32" i="6"/>
  <c r="D32" i="6"/>
  <c r="C32" i="6"/>
  <c r="L31" i="6"/>
  <c r="J31" i="6"/>
  <c r="G31" i="6"/>
  <c r="F31" i="6"/>
  <c r="E31" i="6"/>
  <c r="D31" i="6"/>
  <c r="C31" i="6"/>
  <c r="L30" i="6"/>
  <c r="J30" i="6"/>
  <c r="G30" i="6"/>
  <c r="F30" i="6"/>
  <c r="E30" i="6"/>
  <c r="D30" i="6"/>
  <c r="C30" i="6"/>
  <c r="L27" i="6"/>
  <c r="G27" i="6"/>
  <c r="F27" i="6"/>
  <c r="E27" i="6"/>
  <c r="D27" i="6"/>
  <c r="C27" i="6"/>
  <c r="L26" i="6"/>
  <c r="J26" i="6"/>
  <c r="G26" i="6"/>
  <c r="F26" i="6"/>
  <c r="E26" i="6"/>
  <c r="D26" i="6"/>
  <c r="C26" i="6"/>
  <c r="L25" i="6"/>
  <c r="J25" i="6"/>
  <c r="G25" i="6"/>
  <c r="F25" i="6"/>
  <c r="E25" i="6"/>
  <c r="D25" i="6"/>
  <c r="C25" i="6"/>
  <c r="L24" i="6"/>
  <c r="J24" i="6"/>
  <c r="G24" i="6"/>
  <c r="F24" i="6"/>
  <c r="E24" i="6"/>
  <c r="D24" i="6"/>
  <c r="C24" i="6"/>
  <c r="L23" i="6"/>
  <c r="J23" i="6"/>
  <c r="G23" i="6"/>
  <c r="F23" i="6"/>
  <c r="E23" i="6"/>
  <c r="D23" i="6"/>
  <c r="C23" i="6"/>
  <c r="L22" i="6"/>
  <c r="J22" i="6"/>
  <c r="G22" i="6"/>
  <c r="F22" i="6"/>
  <c r="E22" i="6"/>
  <c r="D22" i="6"/>
  <c r="C22" i="6"/>
  <c r="L21" i="6"/>
  <c r="J21" i="6"/>
  <c r="G21" i="6"/>
  <c r="F21" i="6"/>
  <c r="E21" i="6"/>
  <c r="D21" i="6"/>
  <c r="C21" i="6"/>
  <c r="L18" i="6"/>
  <c r="J18" i="6"/>
  <c r="G18" i="6"/>
  <c r="F18" i="6"/>
  <c r="E18" i="6"/>
  <c r="D18" i="6"/>
  <c r="C18" i="6"/>
  <c r="L17" i="6"/>
  <c r="J17" i="6"/>
  <c r="G17" i="6"/>
  <c r="F17" i="6"/>
  <c r="E17" i="6"/>
  <c r="D17" i="6"/>
  <c r="C17" i="6"/>
  <c r="L16" i="6"/>
  <c r="J16" i="6"/>
  <c r="G16" i="6"/>
  <c r="F16" i="6"/>
  <c r="E16" i="6"/>
  <c r="D16" i="6"/>
  <c r="C16" i="6"/>
  <c r="L14" i="6"/>
  <c r="J14" i="6"/>
  <c r="G14" i="6"/>
  <c r="F14" i="6"/>
  <c r="E14" i="6"/>
  <c r="D14" i="6"/>
  <c r="C14" i="6"/>
  <c r="L13" i="6"/>
  <c r="J13" i="6"/>
  <c r="G13" i="6"/>
  <c r="F13" i="6"/>
  <c r="E13" i="6"/>
  <c r="D13" i="6"/>
  <c r="C13" i="6"/>
  <c r="L12" i="6"/>
  <c r="J12" i="6"/>
  <c r="G12" i="6"/>
  <c r="F12" i="6"/>
  <c r="E12" i="6"/>
  <c r="D12" i="6"/>
  <c r="C12" i="6"/>
  <c r="L11" i="6"/>
  <c r="J11" i="6"/>
  <c r="G11" i="6"/>
  <c r="F11" i="6"/>
  <c r="E11" i="6"/>
  <c r="D11" i="6"/>
  <c r="C11" i="6"/>
  <c r="L10" i="6"/>
  <c r="J10" i="6"/>
  <c r="G10" i="6"/>
  <c r="F10" i="6"/>
  <c r="E10" i="6"/>
  <c r="D10" i="6"/>
  <c r="C10" i="6"/>
  <c r="L56" i="5"/>
  <c r="J56" i="5"/>
  <c r="G56" i="5"/>
  <c r="F56" i="5"/>
  <c r="E56" i="5"/>
  <c r="D56" i="5"/>
  <c r="C56" i="5"/>
  <c r="L55" i="5"/>
  <c r="J55" i="5"/>
  <c r="G55" i="5"/>
  <c r="F55" i="5"/>
  <c r="E55" i="5"/>
  <c r="D55" i="5"/>
  <c r="C55" i="5"/>
  <c r="L54" i="5"/>
  <c r="J54" i="5"/>
  <c r="G54" i="5"/>
  <c r="F54" i="5"/>
  <c r="E54" i="5"/>
  <c r="D54" i="5"/>
  <c r="C54" i="5"/>
  <c r="L53" i="5"/>
  <c r="J53" i="5"/>
  <c r="G53" i="5"/>
  <c r="F53" i="5"/>
  <c r="E53" i="5"/>
  <c r="D53" i="5"/>
  <c r="C53" i="5"/>
  <c r="L52" i="5"/>
  <c r="J52" i="5"/>
  <c r="G52" i="5"/>
  <c r="F52" i="5"/>
  <c r="E52" i="5"/>
  <c r="D52" i="5"/>
  <c r="C52" i="5"/>
  <c r="L51" i="5"/>
  <c r="J51" i="5"/>
  <c r="G51" i="5"/>
  <c r="F51" i="5"/>
  <c r="E51" i="5"/>
  <c r="D51" i="5"/>
  <c r="C51" i="5"/>
  <c r="L48" i="5"/>
  <c r="J48" i="5"/>
  <c r="G48" i="5"/>
  <c r="F48" i="5"/>
  <c r="E48" i="5"/>
  <c r="D48" i="5"/>
  <c r="C48" i="5"/>
  <c r="L47" i="5"/>
  <c r="J47" i="5"/>
  <c r="G47" i="5"/>
  <c r="F47" i="5"/>
  <c r="E47" i="5"/>
  <c r="D47" i="5"/>
  <c r="C47" i="5"/>
  <c r="L46" i="5"/>
  <c r="J46" i="5"/>
  <c r="G46" i="5"/>
  <c r="F46" i="5"/>
  <c r="E46" i="5"/>
  <c r="D46" i="5"/>
  <c r="C46" i="5"/>
  <c r="L45" i="5"/>
  <c r="J45" i="5"/>
  <c r="G45" i="5"/>
  <c r="F45" i="5"/>
  <c r="E45" i="5"/>
  <c r="D45" i="5"/>
  <c r="C45" i="5"/>
  <c r="L44" i="5"/>
  <c r="J44" i="5"/>
  <c r="G44" i="5"/>
  <c r="F44" i="5"/>
  <c r="E44" i="5"/>
  <c r="D44" i="5"/>
  <c r="C44" i="5"/>
  <c r="L43" i="5"/>
  <c r="J43" i="5"/>
  <c r="G43" i="5"/>
  <c r="F43" i="5"/>
  <c r="E43" i="5"/>
  <c r="D43" i="5"/>
  <c r="C43" i="5"/>
  <c r="L42" i="5"/>
  <c r="J42" i="5"/>
  <c r="G42" i="5"/>
  <c r="F42" i="5"/>
  <c r="E42" i="5"/>
  <c r="D42" i="5"/>
  <c r="C42" i="5"/>
  <c r="L41" i="5"/>
  <c r="J41" i="5"/>
  <c r="G41" i="5"/>
  <c r="F41" i="5"/>
  <c r="E41" i="5"/>
  <c r="D41" i="5"/>
  <c r="C41" i="5"/>
  <c r="L33" i="5"/>
  <c r="J33" i="5"/>
  <c r="G33" i="5"/>
  <c r="F33" i="5"/>
  <c r="E33" i="5"/>
  <c r="D33" i="5"/>
  <c r="C33" i="5"/>
  <c r="L32" i="5"/>
  <c r="J32" i="5"/>
  <c r="G32" i="5"/>
  <c r="F32" i="5"/>
  <c r="E32" i="5"/>
  <c r="D32" i="5"/>
  <c r="C32" i="5"/>
  <c r="L31" i="5"/>
  <c r="J31" i="5"/>
  <c r="G31" i="5"/>
  <c r="F31" i="5"/>
  <c r="E31" i="5"/>
  <c r="D31" i="5"/>
  <c r="C31" i="5"/>
  <c r="L30" i="5"/>
  <c r="J30" i="5"/>
  <c r="G30" i="5"/>
  <c r="F30" i="5"/>
  <c r="E30" i="5"/>
  <c r="D30" i="5"/>
  <c r="C30" i="5"/>
  <c r="L29" i="5"/>
  <c r="J29" i="5"/>
  <c r="G29" i="5"/>
  <c r="F29" i="5"/>
  <c r="E29" i="5"/>
  <c r="D29" i="5"/>
  <c r="C29" i="5"/>
  <c r="L28" i="5"/>
  <c r="J28" i="5"/>
  <c r="G28" i="5"/>
  <c r="F28" i="5"/>
  <c r="E28" i="5"/>
  <c r="D28" i="5"/>
  <c r="C28" i="5"/>
  <c r="L27" i="5"/>
  <c r="J27" i="5"/>
  <c r="G27" i="5"/>
  <c r="F27" i="5"/>
  <c r="E27" i="5"/>
  <c r="D27" i="5"/>
  <c r="C27" i="5"/>
  <c r="L26" i="5"/>
  <c r="J26" i="5"/>
  <c r="G26" i="5"/>
  <c r="F26" i="5"/>
  <c r="E26" i="5"/>
  <c r="D26" i="5"/>
  <c r="C26" i="5"/>
  <c r="L25" i="5"/>
  <c r="J25" i="5"/>
  <c r="G25" i="5"/>
  <c r="F25" i="5"/>
  <c r="E25" i="5"/>
  <c r="D25" i="5"/>
  <c r="C25" i="5"/>
  <c r="L24" i="5"/>
  <c r="J24" i="5"/>
  <c r="G24" i="5"/>
  <c r="F24" i="5"/>
  <c r="E24" i="5"/>
  <c r="D24" i="5"/>
  <c r="C24" i="5"/>
  <c r="L21" i="5"/>
  <c r="J21" i="5"/>
  <c r="G21" i="5"/>
  <c r="F21" i="5"/>
  <c r="E21" i="5"/>
  <c r="D21" i="5"/>
  <c r="C21" i="5"/>
  <c r="L20" i="5"/>
  <c r="J20" i="5"/>
  <c r="G20" i="5"/>
  <c r="F20" i="5"/>
  <c r="E20" i="5"/>
  <c r="D20" i="5"/>
  <c r="C20" i="5"/>
  <c r="L19" i="5"/>
  <c r="J19" i="5"/>
  <c r="G19" i="5"/>
  <c r="F19" i="5"/>
  <c r="E19" i="5"/>
  <c r="D19" i="5"/>
  <c r="C19" i="5"/>
  <c r="L18" i="5"/>
  <c r="J18" i="5"/>
  <c r="G18" i="5"/>
  <c r="F18" i="5"/>
  <c r="E18" i="5"/>
  <c r="D18" i="5"/>
  <c r="C18" i="5"/>
  <c r="L17" i="5"/>
  <c r="J17" i="5"/>
  <c r="G17" i="5"/>
  <c r="F17" i="5"/>
  <c r="E17" i="5"/>
  <c r="D17" i="5"/>
  <c r="C17" i="5"/>
  <c r="L16" i="5"/>
  <c r="J16" i="5"/>
  <c r="G16" i="5"/>
  <c r="F16" i="5"/>
  <c r="E16" i="5"/>
  <c r="D16" i="5"/>
  <c r="C16" i="5"/>
  <c r="L15" i="5"/>
  <c r="J15" i="5"/>
  <c r="G15" i="5"/>
  <c r="F15" i="5"/>
  <c r="E15" i="5"/>
  <c r="D15" i="5"/>
  <c r="C15" i="5"/>
  <c r="L14" i="5"/>
  <c r="J14" i="5"/>
  <c r="G14" i="5"/>
  <c r="F14" i="5"/>
  <c r="E14" i="5"/>
  <c r="D14" i="5"/>
  <c r="C14" i="5"/>
  <c r="L13" i="5"/>
  <c r="J13" i="5"/>
  <c r="G13" i="5"/>
  <c r="F13" i="5"/>
  <c r="E13" i="5"/>
  <c r="D13" i="5"/>
  <c r="C13" i="5"/>
  <c r="L12" i="5"/>
  <c r="J12" i="5"/>
  <c r="G12" i="5"/>
  <c r="F12" i="5"/>
  <c r="E12" i="5"/>
  <c r="D12" i="5"/>
  <c r="C12" i="5"/>
  <c r="L11" i="5"/>
  <c r="J11" i="5"/>
  <c r="G11" i="5"/>
  <c r="F11" i="5"/>
  <c r="E11" i="5"/>
  <c r="D11" i="5"/>
  <c r="C11" i="5"/>
  <c r="L10" i="5"/>
  <c r="J10" i="5"/>
  <c r="G10" i="5"/>
  <c r="F10" i="5"/>
  <c r="E10" i="5"/>
  <c r="D10" i="5"/>
  <c r="C10" i="5"/>
  <c r="L90" i="4"/>
  <c r="J90" i="4"/>
  <c r="G90" i="4"/>
  <c r="F90" i="4"/>
  <c r="E90" i="4"/>
  <c r="D90" i="4"/>
  <c r="C90" i="4"/>
  <c r="L89" i="4"/>
  <c r="J89" i="4"/>
  <c r="G89" i="4"/>
  <c r="F89" i="4"/>
  <c r="E89" i="4"/>
  <c r="D89" i="4"/>
  <c r="C89" i="4"/>
  <c r="L88" i="4"/>
  <c r="J88" i="4"/>
  <c r="G88" i="4"/>
  <c r="F88" i="4"/>
  <c r="E88" i="4"/>
  <c r="D88" i="4"/>
  <c r="C88" i="4"/>
  <c r="L87" i="4"/>
  <c r="J87" i="4"/>
  <c r="G87" i="4"/>
  <c r="F87" i="4"/>
  <c r="E87" i="4"/>
  <c r="D87" i="4"/>
  <c r="C87" i="4"/>
  <c r="L86" i="4"/>
  <c r="J86" i="4"/>
  <c r="G86" i="4"/>
  <c r="F86" i="4"/>
  <c r="E86" i="4"/>
  <c r="D86" i="4"/>
  <c r="C86" i="4"/>
  <c r="L84" i="4"/>
  <c r="G84" i="4"/>
  <c r="F84" i="4"/>
  <c r="E84" i="4"/>
  <c r="D84" i="4"/>
  <c r="C84" i="4"/>
  <c r="L83" i="4"/>
  <c r="J83" i="4"/>
  <c r="G83" i="4"/>
  <c r="F83" i="4"/>
  <c r="E83" i="4"/>
  <c r="D83" i="4"/>
  <c r="C83" i="4"/>
  <c r="L82" i="4"/>
  <c r="J82" i="4"/>
  <c r="G82" i="4"/>
  <c r="F82" i="4"/>
  <c r="E82" i="4"/>
  <c r="D82" i="4"/>
  <c r="C82" i="4"/>
  <c r="L81" i="4"/>
  <c r="J81" i="4"/>
  <c r="G81" i="4"/>
  <c r="F81" i="4"/>
  <c r="E81" i="4"/>
  <c r="D81" i="4"/>
  <c r="C81" i="4"/>
  <c r="L80" i="4"/>
  <c r="J80" i="4"/>
  <c r="G80" i="4"/>
  <c r="F80" i="4"/>
  <c r="E80" i="4"/>
  <c r="D80" i="4"/>
  <c r="C80" i="4"/>
  <c r="L79" i="4"/>
  <c r="J79" i="4"/>
  <c r="G79" i="4"/>
  <c r="F79" i="4"/>
  <c r="E79" i="4"/>
  <c r="D79" i="4"/>
  <c r="C79" i="4"/>
  <c r="L78" i="4"/>
  <c r="J78" i="4"/>
  <c r="G78" i="4"/>
  <c r="F78" i="4"/>
  <c r="E78" i="4"/>
  <c r="D78" i="4"/>
  <c r="C78" i="4"/>
  <c r="L77" i="4"/>
  <c r="J77" i="4"/>
  <c r="G77" i="4"/>
  <c r="F77" i="4"/>
  <c r="E77" i="4"/>
  <c r="D77" i="4"/>
  <c r="C77" i="4"/>
  <c r="L76" i="4"/>
  <c r="J76" i="4"/>
  <c r="G76" i="4"/>
  <c r="F76" i="4"/>
  <c r="E76" i="4"/>
  <c r="D76" i="4"/>
  <c r="C76" i="4"/>
  <c r="L75" i="4"/>
  <c r="J75" i="4"/>
  <c r="G75" i="4"/>
  <c r="F75" i="4"/>
  <c r="E75" i="4"/>
  <c r="D75" i="4"/>
  <c r="C75" i="4"/>
  <c r="L74" i="4"/>
  <c r="J74" i="4"/>
  <c r="G74" i="4"/>
  <c r="F74" i="4"/>
  <c r="E74" i="4"/>
  <c r="D74" i="4"/>
  <c r="C74" i="4"/>
  <c r="L73" i="4"/>
  <c r="J73" i="4"/>
  <c r="G73" i="4"/>
  <c r="F73" i="4"/>
  <c r="E73" i="4"/>
  <c r="D73" i="4"/>
  <c r="C73" i="4"/>
  <c r="L63" i="4"/>
  <c r="G63" i="4"/>
  <c r="F63" i="4"/>
  <c r="E63" i="4"/>
  <c r="D63" i="4"/>
  <c r="C63" i="4"/>
  <c r="L62" i="4"/>
  <c r="J62" i="4"/>
  <c r="G62" i="4"/>
  <c r="F62" i="4"/>
  <c r="E62" i="4"/>
  <c r="D62" i="4"/>
  <c r="C62" i="4"/>
  <c r="L61" i="4"/>
  <c r="J61" i="4"/>
  <c r="G61" i="4"/>
  <c r="F61" i="4"/>
  <c r="E61" i="4"/>
  <c r="D61" i="4"/>
  <c r="C61" i="4"/>
  <c r="L60" i="4"/>
  <c r="J60" i="4"/>
  <c r="G60" i="4"/>
  <c r="F60" i="4"/>
  <c r="E60" i="4"/>
  <c r="D60" i="4"/>
  <c r="C60" i="4"/>
  <c r="L59" i="4"/>
  <c r="J59" i="4"/>
  <c r="G59" i="4"/>
  <c r="F59" i="4"/>
  <c r="E59" i="4"/>
  <c r="D59" i="4"/>
  <c r="C59" i="4"/>
  <c r="L58" i="4"/>
  <c r="J58" i="4"/>
  <c r="G58" i="4"/>
  <c r="F58" i="4"/>
  <c r="E58" i="4"/>
  <c r="D58" i="4"/>
  <c r="C58" i="4"/>
  <c r="L57" i="4"/>
  <c r="J57" i="4"/>
  <c r="G57" i="4"/>
  <c r="F57" i="4"/>
  <c r="E57" i="4"/>
  <c r="D57" i="4"/>
  <c r="C57" i="4"/>
  <c r="L56" i="4"/>
  <c r="J56" i="4"/>
  <c r="G56" i="4"/>
  <c r="F56" i="4"/>
  <c r="E56" i="4"/>
  <c r="D56" i="4"/>
  <c r="C56" i="4"/>
  <c r="L55" i="4"/>
  <c r="J55" i="4"/>
  <c r="G55" i="4"/>
  <c r="F55" i="4"/>
  <c r="E55" i="4"/>
  <c r="D55" i="4"/>
  <c r="C55" i="4"/>
  <c r="L54" i="4"/>
  <c r="J54" i="4"/>
  <c r="G54" i="4"/>
  <c r="F54" i="4"/>
  <c r="E54" i="4"/>
  <c r="D54" i="4"/>
  <c r="C54" i="4"/>
  <c r="L53" i="4"/>
  <c r="J53" i="4"/>
  <c r="G53" i="4"/>
  <c r="F53" i="4"/>
  <c r="E53" i="4"/>
  <c r="D53" i="4"/>
  <c r="C53" i="4"/>
  <c r="L52" i="4"/>
  <c r="J52" i="4"/>
  <c r="G52" i="4"/>
  <c r="F52" i="4"/>
  <c r="E52" i="4"/>
  <c r="D52" i="4"/>
  <c r="C52" i="4"/>
  <c r="L51" i="4"/>
  <c r="J51" i="4"/>
  <c r="G51" i="4"/>
  <c r="F51" i="4"/>
  <c r="E51" i="4"/>
  <c r="D51" i="4"/>
  <c r="C51" i="4"/>
  <c r="L50" i="4"/>
  <c r="J50" i="4"/>
  <c r="G50" i="4"/>
  <c r="F50" i="4"/>
  <c r="E50" i="4"/>
  <c r="D50" i="4"/>
  <c r="C50" i="4"/>
  <c r="L49" i="4"/>
  <c r="J49" i="4"/>
  <c r="G49" i="4"/>
  <c r="F49" i="4"/>
  <c r="E49" i="4"/>
  <c r="D49" i="4"/>
  <c r="C49" i="4"/>
  <c r="L48" i="4"/>
  <c r="J48" i="4"/>
  <c r="G48" i="4"/>
  <c r="F48" i="4"/>
  <c r="E48" i="4"/>
  <c r="D48" i="4"/>
  <c r="C48" i="4"/>
  <c r="L38" i="4"/>
  <c r="J38" i="4"/>
  <c r="G38" i="4"/>
  <c r="F38" i="4"/>
  <c r="E38" i="4"/>
  <c r="D38" i="4"/>
  <c r="C38" i="4"/>
  <c r="L37" i="4"/>
  <c r="J37" i="4"/>
  <c r="G37" i="4"/>
  <c r="F37" i="4"/>
  <c r="E37" i="4"/>
  <c r="D37" i="4"/>
  <c r="C37" i="4"/>
  <c r="L36" i="4"/>
  <c r="J36" i="4"/>
  <c r="G36" i="4"/>
  <c r="F36" i="4"/>
  <c r="E36" i="4"/>
  <c r="D36" i="4"/>
  <c r="C36" i="4"/>
  <c r="L35" i="4"/>
  <c r="J35" i="4"/>
  <c r="G35" i="4"/>
  <c r="F35" i="4"/>
  <c r="E35" i="4"/>
  <c r="D35" i="4"/>
  <c r="C35" i="4"/>
  <c r="L34" i="4"/>
  <c r="J34" i="4"/>
  <c r="G34" i="4"/>
  <c r="F34" i="4"/>
  <c r="E34" i="4"/>
  <c r="D34" i="4"/>
  <c r="C34" i="4"/>
  <c r="L33" i="4"/>
  <c r="J33" i="4"/>
  <c r="G33" i="4"/>
  <c r="F33" i="4"/>
  <c r="E33" i="4"/>
  <c r="D33" i="4"/>
  <c r="C33" i="4"/>
  <c r="L32" i="4"/>
  <c r="J32" i="4"/>
  <c r="G32" i="4"/>
  <c r="F32" i="4"/>
  <c r="E32" i="4"/>
  <c r="D32" i="4"/>
  <c r="C32" i="4"/>
  <c r="L31" i="4"/>
  <c r="J31" i="4"/>
  <c r="G31" i="4"/>
  <c r="F31" i="4"/>
  <c r="E31" i="4"/>
  <c r="D31" i="4"/>
  <c r="C31" i="4"/>
  <c r="L30" i="4"/>
  <c r="J30" i="4"/>
  <c r="G30" i="4"/>
  <c r="F30" i="4"/>
  <c r="E30" i="4"/>
  <c r="D30" i="4"/>
  <c r="C30" i="4"/>
  <c r="L29" i="4"/>
  <c r="J29" i="4"/>
  <c r="G29" i="4"/>
  <c r="F29" i="4"/>
  <c r="E29" i="4"/>
  <c r="D29" i="4"/>
  <c r="C29" i="4"/>
  <c r="L28" i="4"/>
  <c r="J28" i="4"/>
  <c r="G28" i="4"/>
  <c r="F28" i="4"/>
  <c r="E28" i="4"/>
  <c r="D28" i="4"/>
  <c r="C28" i="4"/>
  <c r="L27" i="4"/>
  <c r="J27" i="4"/>
  <c r="G27" i="4"/>
  <c r="F27" i="4"/>
  <c r="E27" i="4"/>
  <c r="D27" i="4"/>
  <c r="C27" i="4"/>
  <c r="L26" i="4"/>
  <c r="J26" i="4"/>
  <c r="G26" i="4"/>
  <c r="F26" i="4"/>
  <c r="E26" i="4"/>
  <c r="D26" i="4"/>
  <c r="C26" i="4"/>
  <c r="L25" i="4"/>
  <c r="J25" i="4"/>
  <c r="G25" i="4"/>
  <c r="F25" i="4"/>
  <c r="E25" i="4"/>
  <c r="D25" i="4"/>
  <c r="C25" i="4"/>
  <c r="L24" i="4"/>
  <c r="J24" i="4"/>
  <c r="G24" i="4"/>
  <c r="F24" i="4"/>
  <c r="E24" i="4"/>
  <c r="D24" i="4"/>
  <c r="C24" i="4"/>
  <c r="L23" i="4"/>
  <c r="J23" i="4"/>
  <c r="G23" i="4"/>
  <c r="F23" i="4"/>
  <c r="E23" i="4"/>
  <c r="D23" i="4"/>
  <c r="C23" i="4"/>
  <c r="L22" i="4"/>
  <c r="J22" i="4"/>
  <c r="G22" i="4"/>
  <c r="F22" i="4"/>
  <c r="E22" i="4"/>
  <c r="D22" i="4"/>
  <c r="C22" i="4"/>
  <c r="L21" i="4"/>
  <c r="J21" i="4"/>
  <c r="G21" i="4"/>
  <c r="F21" i="4"/>
  <c r="E21" i="4"/>
  <c r="D21" i="4"/>
  <c r="C21" i="4"/>
  <c r="L20" i="4"/>
  <c r="J20" i="4"/>
  <c r="G20" i="4"/>
  <c r="F20" i="4"/>
  <c r="E20" i="4"/>
  <c r="D20" i="4"/>
  <c r="C20" i="4"/>
  <c r="L19" i="4"/>
  <c r="J19" i="4"/>
  <c r="G19" i="4"/>
  <c r="F19" i="4"/>
  <c r="E19" i="4"/>
  <c r="D19" i="4"/>
  <c r="C19" i="4"/>
  <c r="L18" i="4"/>
  <c r="J18" i="4"/>
  <c r="G18" i="4"/>
  <c r="F18" i="4"/>
  <c r="E18" i="4"/>
  <c r="D18" i="4"/>
  <c r="C18" i="4"/>
  <c r="L17" i="4"/>
  <c r="J17" i="4"/>
  <c r="G17" i="4"/>
  <c r="F17" i="4"/>
  <c r="E17" i="4"/>
  <c r="D17" i="4"/>
  <c r="C17" i="4"/>
  <c r="L16" i="4"/>
  <c r="J16" i="4"/>
  <c r="G16" i="4"/>
  <c r="F16" i="4"/>
  <c r="E16" i="4"/>
  <c r="D16" i="4"/>
  <c r="C16" i="4"/>
  <c r="L15" i="4"/>
  <c r="J15" i="4"/>
  <c r="G15" i="4"/>
  <c r="F15" i="4"/>
  <c r="E15" i="4"/>
  <c r="D15" i="4"/>
  <c r="C15" i="4"/>
  <c r="L14" i="4"/>
  <c r="J14" i="4"/>
  <c r="G14" i="4"/>
  <c r="F14" i="4"/>
  <c r="E14" i="4"/>
  <c r="D14" i="4"/>
  <c r="C14" i="4"/>
  <c r="L13" i="4"/>
  <c r="J13" i="4"/>
  <c r="G13" i="4"/>
  <c r="F13" i="4"/>
  <c r="E13" i="4"/>
  <c r="D13" i="4"/>
  <c r="C13" i="4"/>
  <c r="L12" i="4"/>
  <c r="J12" i="4"/>
  <c r="G12" i="4"/>
  <c r="F12" i="4"/>
  <c r="E12" i="4"/>
  <c r="D12" i="4"/>
  <c r="C12" i="4"/>
  <c r="L11" i="4"/>
  <c r="J11" i="4"/>
  <c r="G11" i="4"/>
  <c r="F11" i="4"/>
  <c r="E11" i="4"/>
  <c r="D11" i="4"/>
  <c r="C11" i="4"/>
  <c r="L107" i="3"/>
  <c r="G107" i="3"/>
  <c r="F107" i="3"/>
  <c r="E107" i="3"/>
  <c r="D107" i="3"/>
  <c r="C107" i="3"/>
  <c r="L105" i="3"/>
  <c r="J105" i="3"/>
  <c r="G105" i="3"/>
  <c r="F105" i="3"/>
  <c r="E105" i="3"/>
  <c r="D105" i="3"/>
  <c r="C105" i="3"/>
  <c r="L104" i="3"/>
  <c r="J104" i="3"/>
  <c r="G104" i="3"/>
  <c r="F104" i="3"/>
  <c r="E104" i="3"/>
  <c r="D104" i="3"/>
  <c r="C104" i="3"/>
  <c r="L103" i="3"/>
  <c r="J103" i="3"/>
  <c r="G103" i="3"/>
  <c r="F103" i="3"/>
  <c r="E103" i="3"/>
  <c r="D103" i="3"/>
  <c r="C103" i="3"/>
  <c r="L102" i="3"/>
  <c r="J102" i="3"/>
  <c r="G102" i="3"/>
  <c r="F102" i="3"/>
  <c r="E102" i="3"/>
  <c r="D102" i="3"/>
  <c r="C102" i="3"/>
  <c r="L100" i="3"/>
  <c r="G100" i="3"/>
  <c r="F100" i="3"/>
  <c r="E100" i="3"/>
  <c r="D100" i="3"/>
  <c r="C100" i="3"/>
  <c r="L99" i="3"/>
  <c r="G99" i="3"/>
  <c r="F99" i="3"/>
  <c r="E99" i="3"/>
  <c r="D99" i="3"/>
  <c r="C99" i="3"/>
  <c r="L98" i="3"/>
  <c r="J98" i="3"/>
  <c r="G98" i="3"/>
  <c r="F98" i="3"/>
  <c r="E98" i="3"/>
  <c r="D98" i="3"/>
  <c r="C98" i="3"/>
  <c r="L97" i="3"/>
  <c r="J97" i="3"/>
  <c r="G97" i="3"/>
  <c r="F97" i="3"/>
  <c r="E97" i="3"/>
  <c r="D97" i="3"/>
  <c r="C97" i="3"/>
  <c r="L96" i="3"/>
  <c r="J96" i="3"/>
  <c r="G96" i="3"/>
  <c r="F96" i="3"/>
  <c r="E96" i="3"/>
  <c r="D96" i="3"/>
  <c r="C96" i="3"/>
  <c r="L95" i="3"/>
  <c r="J95" i="3"/>
  <c r="G95" i="3"/>
  <c r="F95" i="3"/>
  <c r="E95" i="3"/>
  <c r="D95" i="3"/>
  <c r="C95" i="3"/>
  <c r="L94" i="3"/>
  <c r="J94" i="3"/>
  <c r="G94" i="3"/>
  <c r="F94" i="3"/>
  <c r="E94" i="3"/>
  <c r="D94" i="3"/>
  <c r="C94" i="3"/>
  <c r="L93" i="3"/>
  <c r="J93" i="3"/>
  <c r="G93" i="3"/>
  <c r="F93" i="3"/>
  <c r="E93" i="3"/>
  <c r="D93" i="3"/>
  <c r="C93" i="3"/>
  <c r="L92" i="3"/>
  <c r="J92" i="3"/>
  <c r="G92" i="3"/>
  <c r="F92" i="3"/>
  <c r="E92" i="3"/>
  <c r="D92" i="3"/>
  <c r="C92" i="3"/>
  <c r="L91" i="3"/>
  <c r="J91" i="3"/>
  <c r="G91" i="3"/>
  <c r="F91" i="3"/>
  <c r="E91" i="3"/>
  <c r="D91" i="3"/>
  <c r="C91" i="3"/>
  <c r="L90" i="3"/>
  <c r="J90" i="3"/>
  <c r="G90" i="3"/>
  <c r="F90" i="3"/>
  <c r="E90" i="3"/>
  <c r="D90" i="3"/>
  <c r="C90" i="3"/>
  <c r="L89" i="3"/>
  <c r="J89" i="3"/>
  <c r="G89" i="3"/>
  <c r="F89" i="3"/>
  <c r="E89" i="3"/>
  <c r="D89" i="3"/>
  <c r="C89" i="3"/>
  <c r="L88" i="3"/>
  <c r="J88" i="3"/>
  <c r="G88" i="3"/>
  <c r="F88" i="3"/>
  <c r="E88" i="3"/>
  <c r="D88" i="3"/>
  <c r="C88" i="3"/>
  <c r="L87" i="3"/>
  <c r="J87" i="3"/>
  <c r="G87" i="3"/>
  <c r="F87" i="3"/>
  <c r="E87" i="3"/>
  <c r="D87" i="3"/>
  <c r="C87" i="3"/>
  <c r="L86" i="3"/>
  <c r="J86" i="3"/>
  <c r="G86" i="3"/>
  <c r="F86" i="3"/>
  <c r="E86" i="3"/>
  <c r="D86" i="3"/>
  <c r="C86" i="3"/>
  <c r="L85" i="3"/>
  <c r="J85" i="3"/>
  <c r="G85" i="3"/>
  <c r="F85" i="3"/>
  <c r="E85" i="3"/>
  <c r="D85" i="3"/>
  <c r="C85" i="3"/>
  <c r="L84" i="3"/>
  <c r="J84" i="3"/>
  <c r="G84" i="3"/>
  <c r="F84" i="3"/>
  <c r="E84" i="3"/>
  <c r="D84" i="3"/>
  <c r="C84" i="3"/>
  <c r="L83" i="3"/>
  <c r="J83" i="3"/>
  <c r="G83" i="3"/>
  <c r="F83" i="3"/>
  <c r="E83" i="3"/>
  <c r="D83" i="3"/>
  <c r="C83" i="3"/>
  <c r="L82" i="3"/>
  <c r="J82" i="3"/>
  <c r="G82" i="3"/>
  <c r="F82" i="3"/>
  <c r="E82" i="3"/>
  <c r="D82" i="3"/>
  <c r="C82" i="3"/>
  <c r="L72" i="3"/>
  <c r="J72" i="3"/>
  <c r="G72" i="3"/>
  <c r="F72" i="3"/>
  <c r="E72" i="3"/>
  <c r="D72" i="3"/>
  <c r="C72" i="3"/>
  <c r="L71" i="3"/>
  <c r="J71" i="3"/>
  <c r="G71" i="3"/>
  <c r="F71" i="3"/>
  <c r="E71" i="3"/>
  <c r="D71" i="3"/>
  <c r="C71" i="3"/>
  <c r="L70" i="3"/>
  <c r="J70" i="3"/>
  <c r="G70" i="3"/>
  <c r="F70" i="3"/>
  <c r="E70" i="3"/>
  <c r="D70" i="3"/>
  <c r="C70" i="3"/>
  <c r="L69" i="3"/>
  <c r="J69" i="3"/>
  <c r="G69" i="3"/>
  <c r="F69" i="3"/>
  <c r="E69" i="3"/>
  <c r="D69" i="3"/>
  <c r="C69" i="3"/>
  <c r="L68" i="3"/>
  <c r="J68" i="3"/>
  <c r="G68" i="3"/>
  <c r="F68" i="3"/>
  <c r="E68" i="3"/>
  <c r="D68" i="3"/>
  <c r="C68" i="3"/>
  <c r="L67" i="3"/>
  <c r="J67" i="3"/>
  <c r="G67" i="3"/>
  <c r="F67" i="3"/>
  <c r="E67" i="3"/>
  <c r="D67" i="3"/>
  <c r="C67" i="3"/>
  <c r="L66" i="3"/>
  <c r="J66" i="3"/>
  <c r="G66" i="3"/>
  <c r="F66" i="3"/>
  <c r="E66" i="3"/>
  <c r="D66" i="3"/>
  <c r="C66" i="3"/>
  <c r="L65" i="3"/>
  <c r="J65" i="3"/>
  <c r="G65" i="3"/>
  <c r="F65" i="3"/>
  <c r="E65" i="3"/>
  <c r="D65" i="3"/>
  <c r="C65" i="3"/>
  <c r="L64" i="3"/>
  <c r="J64" i="3"/>
  <c r="G64" i="3"/>
  <c r="F64" i="3"/>
  <c r="E64" i="3"/>
  <c r="D64" i="3"/>
  <c r="C64" i="3"/>
  <c r="L63" i="3"/>
  <c r="J63" i="3"/>
  <c r="G63" i="3"/>
  <c r="F63" i="3"/>
  <c r="E63" i="3"/>
  <c r="D63" i="3"/>
  <c r="C63" i="3"/>
  <c r="L62" i="3"/>
  <c r="J62" i="3"/>
  <c r="G62" i="3"/>
  <c r="F62" i="3"/>
  <c r="E62" i="3"/>
  <c r="D62" i="3"/>
  <c r="C62" i="3"/>
  <c r="L61" i="3"/>
  <c r="J61" i="3"/>
  <c r="G61" i="3"/>
  <c r="F61" i="3"/>
  <c r="E61" i="3"/>
  <c r="D61" i="3"/>
  <c r="C61" i="3"/>
  <c r="L60" i="3"/>
  <c r="J60" i="3"/>
  <c r="G60" i="3"/>
  <c r="F60" i="3"/>
  <c r="E60" i="3"/>
  <c r="D60" i="3"/>
  <c r="C60" i="3"/>
  <c r="L59" i="3"/>
  <c r="J59" i="3"/>
  <c r="G59" i="3"/>
  <c r="F59" i="3"/>
  <c r="E59" i="3"/>
  <c r="D59" i="3"/>
  <c r="C59" i="3"/>
  <c r="L58" i="3"/>
  <c r="J58" i="3"/>
  <c r="G58" i="3"/>
  <c r="F58" i="3"/>
  <c r="E58" i="3"/>
  <c r="D58" i="3"/>
  <c r="C58" i="3"/>
  <c r="L57" i="3"/>
  <c r="J57" i="3"/>
  <c r="G57" i="3"/>
  <c r="F57" i="3"/>
  <c r="E57" i="3"/>
  <c r="D57" i="3"/>
  <c r="C57" i="3"/>
  <c r="L56" i="3"/>
  <c r="J56" i="3"/>
  <c r="G56" i="3"/>
  <c r="F56" i="3"/>
  <c r="E56" i="3"/>
  <c r="D56" i="3"/>
  <c r="C56" i="3"/>
  <c r="L55" i="3"/>
  <c r="J55" i="3"/>
  <c r="G55" i="3"/>
  <c r="F55" i="3"/>
  <c r="E55" i="3"/>
  <c r="D55" i="3"/>
  <c r="C55" i="3"/>
  <c r="L54" i="3"/>
  <c r="J54" i="3"/>
  <c r="G54" i="3"/>
  <c r="F54" i="3"/>
  <c r="E54" i="3"/>
  <c r="D54" i="3"/>
  <c r="C54" i="3"/>
  <c r="L53" i="3"/>
  <c r="J53" i="3"/>
  <c r="G53" i="3"/>
  <c r="F53" i="3"/>
  <c r="E53" i="3"/>
  <c r="D53" i="3"/>
  <c r="C53" i="3"/>
  <c r="L52" i="3"/>
  <c r="J52" i="3"/>
  <c r="G52" i="3"/>
  <c r="F52" i="3"/>
  <c r="E52" i="3"/>
  <c r="D52" i="3"/>
  <c r="C52" i="3"/>
  <c r="L51" i="3"/>
  <c r="J51" i="3"/>
  <c r="G51" i="3"/>
  <c r="F51" i="3"/>
  <c r="E51" i="3"/>
  <c r="D51" i="3"/>
  <c r="C51" i="3"/>
  <c r="L41" i="3"/>
  <c r="G41" i="3"/>
  <c r="F41" i="3"/>
  <c r="E41" i="3"/>
  <c r="D41" i="3"/>
  <c r="C41" i="3"/>
  <c r="L40" i="3"/>
  <c r="J40" i="3"/>
  <c r="G40" i="3"/>
  <c r="F40" i="3"/>
  <c r="E40" i="3"/>
  <c r="D40" i="3"/>
  <c r="C40" i="3"/>
  <c r="L39" i="3"/>
  <c r="J39" i="3"/>
  <c r="G39" i="3"/>
  <c r="F39" i="3"/>
  <c r="E39" i="3"/>
  <c r="D39" i="3"/>
  <c r="C39" i="3"/>
  <c r="L38" i="3"/>
  <c r="J38" i="3"/>
  <c r="G38" i="3"/>
  <c r="F38" i="3"/>
  <c r="E38" i="3"/>
  <c r="D38" i="3"/>
  <c r="C38" i="3"/>
  <c r="L37" i="3"/>
  <c r="J37" i="3"/>
  <c r="G37" i="3"/>
  <c r="F37" i="3"/>
  <c r="E37" i="3"/>
  <c r="D37" i="3"/>
  <c r="C37" i="3"/>
  <c r="L36" i="3"/>
  <c r="J36" i="3"/>
  <c r="G36" i="3"/>
  <c r="F36" i="3"/>
  <c r="E36" i="3"/>
  <c r="D36" i="3"/>
  <c r="C36" i="3"/>
  <c r="L35" i="3"/>
  <c r="J35" i="3"/>
  <c r="G35" i="3"/>
  <c r="F35" i="3"/>
  <c r="E35" i="3"/>
  <c r="D35" i="3"/>
  <c r="C35" i="3"/>
  <c r="L34" i="3"/>
  <c r="J34" i="3"/>
  <c r="G34" i="3"/>
  <c r="F34" i="3"/>
  <c r="E34" i="3"/>
  <c r="D34" i="3"/>
  <c r="C34" i="3"/>
  <c r="L33" i="3"/>
  <c r="J33" i="3"/>
  <c r="G33" i="3"/>
  <c r="F33" i="3"/>
  <c r="E33" i="3"/>
  <c r="D33" i="3"/>
  <c r="C33" i="3"/>
  <c r="L32" i="3"/>
  <c r="J32" i="3"/>
  <c r="G32" i="3"/>
  <c r="F32" i="3"/>
  <c r="E32" i="3"/>
  <c r="D32" i="3"/>
  <c r="C32" i="3"/>
  <c r="L31" i="3"/>
  <c r="J31" i="3"/>
  <c r="G31" i="3"/>
  <c r="F31" i="3"/>
  <c r="E31" i="3"/>
  <c r="D31" i="3"/>
  <c r="C31" i="3"/>
  <c r="L30" i="3"/>
  <c r="J30" i="3"/>
  <c r="G30" i="3"/>
  <c r="F30" i="3"/>
  <c r="E30" i="3"/>
  <c r="D30" i="3"/>
  <c r="C30" i="3"/>
  <c r="L29" i="3"/>
  <c r="J29" i="3"/>
  <c r="G29" i="3"/>
  <c r="F29" i="3"/>
  <c r="E29" i="3"/>
  <c r="D29" i="3"/>
  <c r="C29" i="3"/>
  <c r="L28" i="3"/>
  <c r="J28" i="3"/>
  <c r="G28" i="3"/>
  <c r="F28" i="3"/>
  <c r="E28" i="3"/>
  <c r="D28" i="3"/>
  <c r="C28" i="3"/>
  <c r="L27" i="3"/>
  <c r="J27" i="3"/>
  <c r="G27" i="3"/>
  <c r="F27" i="3"/>
  <c r="E27" i="3"/>
  <c r="D27" i="3"/>
  <c r="C27" i="3"/>
  <c r="L26" i="3"/>
  <c r="J26" i="3"/>
  <c r="G26" i="3"/>
  <c r="F26" i="3"/>
  <c r="E26" i="3"/>
  <c r="D26" i="3"/>
  <c r="C26" i="3"/>
  <c r="L25" i="3"/>
  <c r="J25" i="3"/>
  <c r="G25" i="3"/>
  <c r="F25" i="3"/>
  <c r="E25" i="3"/>
  <c r="D25" i="3"/>
  <c r="C25" i="3"/>
  <c r="L24" i="3"/>
  <c r="J24" i="3"/>
  <c r="G24" i="3"/>
  <c r="F24" i="3"/>
  <c r="E24" i="3"/>
  <c r="D24" i="3"/>
  <c r="C24" i="3"/>
  <c r="L23" i="3"/>
  <c r="J23" i="3"/>
  <c r="G23" i="3"/>
  <c r="F23" i="3"/>
  <c r="E23" i="3"/>
  <c r="D23" i="3"/>
  <c r="C23" i="3"/>
  <c r="L22" i="3"/>
  <c r="J22" i="3"/>
  <c r="G22" i="3"/>
  <c r="F22" i="3"/>
  <c r="E22" i="3"/>
  <c r="D22" i="3"/>
  <c r="C22" i="3"/>
  <c r="L21" i="3"/>
  <c r="J21" i="3"/>
  <c r="G21" i="3"/>
  <c r="F21" i="3"/>
  <c r="E21" i="3"/>
  <c r="D21" i="3"/>
  <c r="C21" i="3"/>
  <c r="L20" i="3"/>
  <c r="J20" i="3"/>
  <c r="G20" i="3"/>
  <c r="F20" i="3"/>
  <c r="E20" i="3"/>
  <c r="D20" i="3"/>
  <c r="C20" i="3"/>
  <c r="L19" i="3"/>
  <c r="J19" i="3"/>
  <c r="G19" i="3"/>
  <c r="F19" i="3"/>
  <c r="E19" i="3"/>
  <c r="D19" i="3"/>
  <c r="C19" i="3"/>
  <c r="L18" i="3"/>
  <c r="J18" i="3"/>
  <c r="G18" i="3"/>
  <c r="F18" i="3"/>
  <c r="E18" i="3"/>
  <c r="D18" i="3"/>
  <c r="C18" i="3"/>
  <c r="L17" i="3"/>
  <c r="J17" i="3"/>
  <c r="G17" i="3"/>
  <c r="F17" i="3"/>
  <c r="E17" i="3"/>
  <c r="D17" i="3"/>
  <c r="C17" i="3"/>
  <c r="L16" i="3"/>
  <c r="J16" i="3"/>
  <c r="G16" i="3"/>
  <c r="F16" i="3"/>
  <c r="E16" i="3"/>
  <c r="D16" i="3"/>
  <c r="C16" i="3"/>
  <c r="L15" i="3"/>
  <c r="J15" i="3"/>
  <c r="G15" i="3"/>
  <c r="F15" i="3"/>
  <c r="E15" i="3"/>
  <c r="D15" i="3"/>
  <c r="C15" i="3"/>
  <c r="L14" i="3"/>
  <c r="J14" i="3"/>
  <c r="G14" i="3"/>
  <c r="F14" i="3"/>
  <c r="E14" i="3"/>
  <c r="D14" i="3"/>
  <c r="C14" i="3"/>
  <c r="L13" i="3"/>
  <c r="J13" i="3"/>
  <c r="G13" i="3"/>
  <c r="F13" i="3"/>
  <c r="E13" i="3"/>
  <c r="D13" i="3"/>
  <c r="C13" i="3"/>
  <c r="L12" i="3"/>
  <c r="J12" i="3"/>
  <c r="G12" i="3"/>
  <c r="F12" i="3"/>
  <c r="E12" i="3"/>
  <c r="D12" i="3"/>
  <c r="C12" i="3"/>
  <c r="L11" i="3"/>
  <c r="J11" i="3"/>
  <c r="G11" i="3"/>
  <c r="F11" i="3"/>
  <c r="E11" i="3"/>
  <c r="D11" i="3"/>
  <c r="C11" i="3"/>
  <c r="L107" i="2"/>
  <c r="G107" i="2"/>
  <c r="F107" i="2"/>
  <c r="E107" i="2"/>
  <c r="D107" i="2"/>
  <c r="C107" i="2"/>
  <c r="L106" i="2"/>
  <c r="G106" i="2"/>
  <c r="F106" i="2"/>
  <c r="E106" i="2"/>
  <c r="D106" i="2"/>
  <c r="C106" i="2"/>
  <c r="L105" i="2"/>
  <c r="J105" i="2"/>
  <c r="G105" i="2"/>
  <c r="F105" i="2"/>
  <c r="E105" i="2"/>
  <c r="D105" i="2"/>
  <c r="C105" i="2"/>
  <c r="L104" i="2"/>
  <c r="J104" i="2"/>
  <c r="G104" i="2"/>
  <c r="F104" i="2"/>
  <c r="E104" i="2"/>
  <c r="D104" i="2"/>
  <c r="C104" i="2"/>
  <c r="L103" i="2"/>
  <c r="J103" i="2"/>
  <c r="G103" i="2"/>
  <c r="F103" i="2"/>
  <c r="E103" i="2"/>
  <c r="D103" i="2"/>
  <c r="C103" i="2"/>
  <c r="L102" i="2"/>
  <c r="J102" i="2"/>
  <c r="G102" i="2"/>
  <c r="F102" i="2"/>
  <c r="E102" i="2"/>
  <c r="D102" i="2"/>
  <c r="C102" i="2"/>
  <c r="L101" i="2"/>
  <c r="J101" i="2"/>
  <c r="G101" i="2"/>
  <c r="F101" i="2"/>
  <c r="E101" i="2"/>
  <c r="D101" i="2"/>
  <c r="C101" i="2"/>
  <c r="L97" i="2"/>
  <c r="G97" i="2"/>
  <c r="F97" i="2"/>
  <c r="E97" i="2"/>
  <c r="D97" i="2"/>
  <c r="C97" i="2"/>
  <c r="L96" i="2"/>
  <c r="J96" i="2"/>
  <c r="G96" i="2"/>
  <c r="F96" i="2"/>
  <c r="E96" i="2"/>
  <c r="D96" i="2"/>
  <c r="C96" i="2"/>
  <c r="L95" i="2"/>
  <c r="J95" i="2"/>
  <c r="G95" i="2"/>
  <c r="F95" i="2"/>
  <c r="E95" i="2"/>
  <c r="D95" i="2"/>
  <c r="C95" i="2"/>
  <c r="L94" i="2"/>
  <c r="J94" i="2"/>
  <c r="G94" i="2"/>
  <c r="F94" i="2"/>
  <c r="E94" i="2"/>
  <c r="D94" i="2"/>
  <c r="C94" i="2"/>
  <c r="L93" i="2"/>
  <c r="J93" i="2"/>
  <c r="G93" i="2"/>
  <c r="F93" i="2"/>
  <c r="E93" i="2"/>
  <c r="D93" i="2"/>
  <c r="C93" i="2"/>
  <c r="L92" i="2"/>
  <c r="J92" i="2"/>
  <c r="G92" i="2"/>
  <c r="F92" i="2"/>
  <c r="E92" i="2"/>
  <c r="D92" i="2"/>
  <c r="C92" i="2"/>
  <c r="L91" i="2"/>
  <c r="J91" i="2"/>
  <c r="G91" i="2"/>
  <c r="F91" i="2"/>
  <c r="E91" i="2"/>
  <c r="D91" i="2"/>
  <c r="C91" i="2"/>
  <c r="L90" i="2"/>
  <c r="J90" i="2"/>
  <c r="G90" i="2"/>
  <c r="F90" i="2"/>
  <c r="E90" i="2"/>
  <c r="D90" i="2"/>
  <c r="C90" i="2"/>
  <c r="L89" i="2"/>
  <c r="J89" i="2"/>
  <c r="G89" i="2"/>
  <c r="F89" i="2"/>
  <c r="E89" i="2"/>
  <c r="D89" i="2"/>
  <c r="C89" i="2"/>
  <c r="L88" i="2"/>
  <c r="J88" i="2"/>
  <c r="G88" i="2"/>
  <c r="F88" i="2"/>
  <c r="E88" i="2"/>
  <c r="D88" i="2"/>
  <c r="C88" i="2"/>
  <c r="L87" i="2"/>
  <c r="J87" i="2"/>
  <c r="G87" i="2"/>
  <c r="F87" i="2"/>
  <c r="E87" i="2"/>
  <c r="D87" i="2"/>
  <c r="C87" i="2"/>
  <c r="L86" i="2"/>
  <c r="J86" i="2"/>
  <c r="G86" i="2"/>
  <c r="F86" i="2"/>
  <c r="E86" i="2"/>
  <c r="D86" i="2"/>
  <c r="C86" i="2"/>
  <c r="L85" i="2"/>
  <c r="J85" i="2"/>
  <c r="G85" i="2"/>
  <c r="F85" i="2"/>
  <c r="E85" i="2"/>
  <c r="D85" i="2"/>
  <c r="C85" i="2"/>
  <c r="L84" i="2"/>
  <c r="J84" i="2"/>
  <c r="G84" i="2"/>
  <c r="F84" i="2"/>
  <c r="E84" i="2"/>
  <c r="D84" i="2"/>
  <c r="C84" i="2"/>
  <c r="L83" i="2"/>
  <c r="J83" i="2"/>
  <c r="G83" i="2"/>
  <c r="F83" i="2"/>
  <c r="E83" i="2"/>
  <c r="D83" i="2"/>
  <c r="C83" i="2"/>
  <c r="L82" i="2"/>
  <c r="J82" i="2"/>
  <c r="G82" i="2"/>
  <c r="F82" i="2"/>
  <c r="E82" i="2"/>
  <c r="D82" i="2"/>
  <c r="C82" i="2"/>
  <c r="L81" i="2"/>
  <c r="J81" i="2"/>
  <c r="G81" i="2"/>
  <c r="F81" i="2"/>
  <c r="E81" i="2"/>
  <c r="D81" i="2"/>
  <c r="C81" i="2"/>
  <c r="L80" i="2"/>
  <c r="J80" i="2"/>
  <c r="G80" i="2"/>
  <c r="F80" i="2"/>
  <c r="E80" i="2"/>
  <c r="D80" i="2"/>
  <c r="C80" i="2"/>
  <c r="L69" i="2"/>
  <c r="G69" i="2"/>
  <c r="F69" i="2"/>
  <c r="E69" i="2"/>
  <c r="D69" i="2"/>
  <c r="C69" i="2"/>
  <c r="L68" i="2"/>
  <c r="G68" i="2"/>
  <c r="F68" i="2"/>
  <c r="E68" i="2"/>
  <c r="D68" i="2"/>
  <c r="C68" i="2"/>
  <c r="L67" i="2"/>
  <c r="J67" i="2"/>
  <c r="G67" i="2"/>
  <c r="F67" i="2"/>
  <c r="E67" i="2"/>
  <c r="D67" i="2"/>
  <c r="C67" i="2"/>
  <c r="L66" i="2"/>
  <c r="J66" i="2"/>
  <c r="G66" i="2"/>
  <c r="F66" i="2"/>
  <c r="E66" i="2"/>
  <c r="D66" i="2"/>
  <c r="C66" i="2"/>
  <c r="L65" i="2"/>
  <c r="J65" i="2"/>
  <c r="G65" i="2"/>
  <c r="F65" i="2"/>
  <c r="E65" i="2"/>
  <c r="D65" i="2"/>
  <c r="C65" i="2"/>
  <c r="L64" i="2"/>
  <c r="J64" i="2"/>
  <c r="G64" i="2"/>
  <c r="F64" i="2"/>
  <c r="E64" i="2"/>
  <c r="D64" i="2"/>
  <c r="C64" i="2"/>
  <c r="L63" i="2"/>
  <c r="J63" i="2"/>
  <c r="G63" i="2"/>
  <c r="F63" i="2"/>
  <c r="E63" i="2"/>
  <c r="D63" i="2"/>
  <c r="C63" i="2"/>
  <c r="L62" i="2"/>
  <c r="J62" i="2"/>
  <c r="G62" i="2"/>
  <c r="F62" i="2"/>
  <c r="E62" i="2"/>
  <c r="D62" i="2"/>
  <c r="C62" i="2"/>
  <c r="L61" i="2"/>
  <c r="J61" i="2"/>
  <c r="G61" i="2"/>
  <c r="F61" i="2"/>
  <c r="E61" i="2"/>
  <c r="D61" i="2"/>
  <c r="C61" i="2"/>
  <c r="L60" i="2"/>
  <c r="J60" i="2"/>
  <c r="G60" i="2"/>
  <c r="F60" i="2"/>
  <c r="E60" i="2"/>
  <c r="D60" i="2"/>
  <c r="C60" i="2"/>
  <c r="L59" i="2"/>
  <c r="J59" i="2"/>
  <c r="G59" i="2"/>
  <c r="F59" i="2"/>
  <c r="E59" i="2"/>
  <c r="D59" i="2"/>
  <c r="C59" i="2"/>
  <c r="L58" i="2"/>
  <c r="J58" i="2"/>
  <c r="G58" i="2"/>
  <c r="F58" i="2"/>
  <c r="E58" i="2"/>
  <c r="D58" i="2"/>
  <c r="C58" i="2"/>
  <c r="L57" i="2"/>
  <c r="J57" i="2"/>
  <c r="G57" i="2"/>
  <c r="F57" i="2"/>
  <c r="E57" i="2"/>
  <c r="D57" i="2"/>
  <c r="C57" i="2"/>
  <c r="L56" i="2"/>
  <c r="J56" i="2"/>
  <c r="G56" i="2"/>
  <c r="F56" i="2"/>
  <c r="E56" i="2"/>
  <c r="D56" i="2"/>
  <c r="C56" i="2"/>
  <c r="L55" i="2"/>
  <c r="J55" i="2"/>
  <c r="G55" i="2"/>
  <c r="F55" i="2"/>
  <c r="E55" i="2"/>
  <c r="D55" i="2"/>
  <c r="C55" i="2"/>
  <c r="L54" i="2"/>
  <c r="J54" i="2"/>
  <c r="G54" i="2"/>
  <c r="F54" i="2"/>
  <c r="E54" i="2"/>
  <c r="D54" i="2"/>
  <c r="C54" i="2"/>
  <c r="L53" i="2"/>
  <c r="J53" i="2"/>
  <c r="G53" i="2"/>
  <c r="F53" i="2"/>
  <c r="E53" i="2"/>
  <c r="D53" i="2"/>
  <c r="C53" i="2"/>
  <c r="L52" i="2"/>
  <c r="J52" i="2"/>
  <c r="G52" i="2"/>
  <c r="F52" i="2"/>
  <c r="E52" i="2"/>
  <c r="D52" i="2"/>
  <c r="C52" i="2"/>
  <c r="L51" i="2"/>
  <c r="J51" i="2"/>
  <c r="G51" i="2"/>
  <c r="F51" i="2"/>
  <c r="E51" i="2"/>
  <c r="D51" i="2"/>
  <c r="C51" i="2"/>
  <c r="L40" i="2"/>
  <c r="J40" i="2"/>
  <c r="G40" i="2"/>
  <c r="F40" i="2"/>
  <c r="E40" i="2"/>
  <c r="D40" i="2"/>
  <c r="C40" i="2"/>
  <c r="L39" i="2"/>
  <c r="J39" i="2"/>
  <c r="G39" i="2"/>
  <c r="F39" i="2"/>
  <c r="E39" i="2"/>
  <c r="D39" i="2"/>
  <c r="C39" i="2"/>
  <c r="L38" i="2"/>
  <c r="J38" i="2"/>
  <c r="G38" i="2"/>
  <c r="F38" i="2"/>
  <c r="E38" i="2"/>
  <c r="D38" i="2"/>
  <c r="C38" i="2"/>
  <c r="L37" i="2"/>
  <c r="J37" i="2"/>
  <c r="G37" i="2"/>
  <c r="F37" i="2"/>
  <c r="E37" i="2"/>
  <c r="D37" i="2"/>
  <c r="C37" i="2"/>
  <c r="L36" i="2"/>
  <c r="J36" i="2"/>
  <c r="G36" i="2"/>
  <c r="F36" i="2"/>
  <c r="E36" i="2"/>
  <c r="D36" i="2"/>
  <c r="C36" i="2"/>
  <c r="L35" i="2"/>
  <c r="J35" i="2"/>
  <c r="G35" i="2"/>
  <c r="F35" i="2"/>
  <c r="E35" i="2"/>
  <c r="D35" i="2"/>
  <c r="C35" i="2"/>
  <c r="L34" i="2"/>
  <c r="J34" i="2"/>
  <c r="G34" i="2"/>
  <c r="F34" i="2"/>
  <c r="E34" i="2"/>
  <c r="D34" i="2"/>
  <c r="C34" i="2"/>
  <c r="L33" i="2"/>
  <c r="J33" i="2"/>
  <c r="G33" i="2"/>
  <c r="F33" i="2"/>
  <c r="E33" i="2"/>
  <c r="D33" i="2"/>
  <c r="C33" i="2"/>
  <c r="L32" i="2"/>
  <c r="J32" i="2"/>
  <c r="G32" i="2"/>
  <c r="F32" i="2"/>
  <c r="E32" i="2"/>
  <c r="D32" i="2"/>
  <c r="C32" i="2"/>
  <c r="L31" i="2"/>
  <c r="J31" i="2"/>
  <c r="G31" i="2"/>
  <c r="F31" i="2"/>
  <c r="E31" i="2"/>
  <c r="D31" i="2"/>
  <c r="C31" i="2"/>
  <c r="L30" i="2"/>
  <c r="J30" i="2"/>
  <c r="G30" i="2"/>
  <c r="F30" i="2"/>
  <c r="E30" i="2"/>
  <c r="D30" i="2"/>
  <c r="C30" i="2"/>
  <c r="L29" i="2"/>
  <c r="J29" i="2"/>
  <c r="G29" i="2"/>
  <c r="F29" i="2"/>
  <c r="E29" i="2"/>
  <c r="D29" i="2"/>
  <c r="C29" i="2"/>
  <c r="L28" i="2"/>
  <c r="J28" i="2"/>
  <c r="G28" i="2"/>
  <c r="F28" i="2"/>
  <c r="E28" i="2"/>
  <c r="D28" i="2"/>
  <c r="C28" i="2"/>
  <c r="L27" i="2"/>
  <c r="J27" i="2"/>
  <c r="G27" i="2"/>
  <c r="F27" i="2"/>
  <c r="E27" i="2"/>
  <c r="D27" i="2"/>
  <c r="C27" i="2"/>
  <c r="L26" i="2"/>
  <c r="J26" i="2"/>
  <c r="G26" i="2"/>
  <c r="F26" i="2"/>
  <c r="E26" i="2"/>
  <c r="D26" i="2"/>
  <c r="C26" i="2"/>
  <c r="L25" i="2"/>
  <c r="J25" i="2"/>
  <c r="G25" i="2"/>
  <c r="F25" i="2"/>
  <c r="E25" i="2"/>
  <c r="D25" i="2"/>
  <c r="C25" i="2"/>
  <c r="L24" i="2"/>
  <c r="J24" i="2"/>
  <c r="G24" i="2"/>
  <c r="F24" i="2"/>
  <c r="E24" i="2"/>
  <c r="D24" i="2"/>
  <c r="C24" i="2"/>
  <c r="L23" i="2"/>
  <c r="J23" i="2"/>
  <c r="G23" i="2"/>
  <c r="F23" i="2"/>
  <c r="E23" i="2"/>
  <c r="D23" i="2"/>
  <c r="C23" i="2"/>
  <c r="L22" i="2"/>
  <c r="J22" i="2"/>
  <c r="G22" i="2"/>
  <c r="F22" i="2"/>
  <c r="E22" i="2"/>
  <c r="D22" i="2"/>
  <c r="C22" i="2"/>
  <c r="L21" i="2"/>
  <c r="J21" i="2"/>
  <c r="G21" i="2"/>
  <c r="F21" i="2"/>
  <c r="E21" i="2"/>
  <c r="D21" i="2"/>
  <c r="C21" i="2"/>
  <c r="L20" i="2"/>
  <c r="J20" i="2"/>
  <c r="G20" i="2"/>
  <c r="F20" i="2"/>
  <c r="E20" i="2"/>
  <c r="D20" i="2"/>
  <c r="C20" i="2"/>
  <c r="L19" i="2"/>
  <c r="J19" i="2"/>
  <c r="G19" i="2"/>
  <c r="F19" i="2"/>
  <c r="E19" i="2"/>
  <c r="D19" i="2"/>
  <c r="C19" i="2"/>
  <c r="L18" i="2"/>
  <c r="J18" i="2"/>
  <c r="G18" i="2"/>
  <c r="F18" i="2"/>
  <c r="E18" i="2"/>
  <c r="D18" i="2"/>
  <c r="C18" i="2"/>
  <c r="L17" i="2"/>
  <c r="J17" i="2"/>
  <c r="G17" i="2"/>
  <c r="F17" i="2"/>
  <c r="E17" i="2"/>
  <c r="D17" i="2"/>
  <c r="C17" i="2"/>
  <c r="L16" i="2"/>
  <c r="J16" i="2"/>
  <c r="G16" i="2"/>
  <c r="F16" i="2"/>
  <c r="E16" i="2"/>
  <c r="D16" i="2"/>
  <c r="C16" i="2"/>
  <c r="L15" i="2"/>
  <c r="J15" i="2"/>
  <c r="G15" i="2"/>
  <c r="F15" i="2"/>
  <c r="E15" i="2"/>
  <c r="D15" i="2"/>
  <c r="C15" i="2"/>
  <c r="L14" i="2"/>
  <c r="J14" i="2"/>
  <c r="G14" i="2"/>
  <c r="F14" i="2"/>
  <c r="E14" i="2"/>
  <c r="D14" i="2"/>
  <c r="C14" i="2"/>
  <c r="L13" i="2"/>
  <c r="J13" i="2"/>
  <c r="G13" i="2"/>
  <c r="F13" i="2"/>
  <c r="E13" i="2"/>
  <c r="D13" i="2"/>
  <c r="C13" i="2"/>
  <c r="L12" i="2"/>
  <c r="G12" i="2"/>
  <c r="F12" i="2"/>
  <c r="E12" i="2"/>
  <c r="D12" i="2"/>
  <c r="C12" i="2"/>
  <c r="L95" i="1"/>
  <c r="J95" i="1"/>
  <c r="G95" i="1"/>
  <c r="F95" i="1"/>
  <c r="E95" i="1"/>
  <c r="D95" i="1"/>
  <c r="C95" i="1"/>
  <c r="L94" i="1"/>
  <c r="J94" i="1"/>
  <c r="G94" i="1"/>
  <c r="F94" i="1"/>
  <c r="E94" i="1"/>
  <c r="D94" i="1"/>
  <c r="C94" i="1"/>
  <c r="L93" i="1"/>
  <c r="J93" i="1"/>
  <c r="G93" i="1"/>
  <c r="F93" i="1"/>
  <c r="E93" i="1"/>
  <c r="D93" i="1"/>
  <c r="C93" i="1"/>
  <c r="L92" i="1"/>
  <c r="J92" i="1"/>
  <c r="G92" i="1"/>
  <c r="F92" i="1"/>
  <c r="E92" i="1"/>
  <c r="D92" i="1"/>
  <c r="C92" i="1"/>
  <c r="L91" i="1"/>
  <c r="J91" i="1"/>
  <c r="G91" i="1"/>
  <c r="F91" i="1"/>
  <c r="E91" i="1"/>
  <c r="D91" i="1"/>
  <c r="C91" i="1"/>
  <c r="L90" i="1"/>
  <c r="J90" i="1"/>
  <c r="G90" i="1"/>
  <c r="F90" i="1"/>
  <c r="E90" i="1"/>
  <c r="D90" i="1"/>
  <c r="C90" i="1"/>
  <c r="L89" i="1"/>
  <c r="G89" i="1"/>
  <c r="F89" i="1"/>
  <c r="E89" i="1"/>
  <c r="D89" i="1"/>
  <c r="C89" i="1"/>
  <c r="L88" i="1"/>
  <c r="J88" i="1"/>
  <c r="G88" i="1"/>
  <c r="F88" i="1"/>
  <c r="E88" i="1"/>
  <c r="D88" i="1"/>
  <c r="C88" i="1"/>
  <c r="L87" i="1"/>
  <c r="J87" i="1"/>
  <c r="G87" i="1"/>
  <c r="F87" i="1"/>
  <c r="E87" i="1"/>
  <c r="D87" i="1"/>
  <c r="C87" i="1"/>
  <c r="L84" i="1"/>
  <c r="J84" i="1"/>
  <c r="G84" i="1"/>
  <c r="F84" i="1"/>
  <c r="E84" i="1"/>
  <c r="D84" i="1"/>
  <c r="C84" i="1"/>
  <c r="L83" i="1"/>
  <c r="J83" i="1"/>
  <c r="G83" i="1"/>
  <c r="F83" i="1"/>
  <c r="E83" i="1"/>
  <c r="D83" i="1"/>
  <c r="C83" i="1"/>
  <c r="L82" i="1"/>
  <c r="J82" i="1"/>
  <c r="G82" i="1"/>
  <c r="F82" i="1"/>
  <c r="E82" i="1"/>
  <c r="D82" i="1"/>
  <c r="C82" i="1"/>
  <c r="L81" i="1"/>
  <c r="J81" i="1"/>
  <c r="G81" i="1"/>
  <c r="F81" i="1"/>
  <c r="E81" i="1"/>
  <c r="D81" i="1"/>
  <c r="C81" i="1"/>
  <c r="L80" i="1"/>
  <c r="J80" i="1"/>
  <c r="G80" i="1"/>
  <c r="F80" i="1"/>
  <c r="E80" i="1"/>
  <c r="D80" i="1"/>
  <c r="C80" i="1"/>
  <c r="L79" i="1"/>
  <c r="J79" i="1"/>
  <c r="G79" i="1"/>
  <c r="F79" i="1"/>
  <c r="E79" i="1"/>
  <c r="D79" i="1"/>
  <c r="C79" i="1"/>
  <c r="L78" i="1"/>
  <c r="J78" i="1"/>
  <c r="G78" i="1"/>
  <c r="F78" i="1"/>
  <c r="E78" i="1"/>
  <c r="D78" i="1"/>
  <c r="C78" i="1"/>
  <c r="L77" i="1"/>
  <c r="J77" i="1"/>
  <c r="G77" i="1"/>
  <c r="F77" i="1"/>
  <c r="E77" i="1"/>
  <c r="D77" i="1"/>
  <c r="C77" i="1"/>
  <c r="L76" i="1"/>
  <c r="J76" i="1"/>
  <c r="G76" i="1"/>
  <c r="F76" i="1"/>
  <c r="E76" i="1"/>
  <c r="D76" i="1"/>
  <c r="C76" i="1"/>
  <c r="L75" i="1"/>
  <c r="J75" i="1"/>
  <c r="G75" i="1"/>
  <c r="F75" i="1"/>
  <c r="E75" i="1"/>
  <c r="D75" i="1"/>
  <c r="C75" i="1"/>
  <c r="L74" i="1"/>
  <c r="J74" i="1"/>
  <c r="G74" i="1"/>
  <c r="F74" i="1"/>
  <c r="E74" i="1"/>
  <c r="D74" i="1"/>
  <c r="C74" i="1"/>
  <c r="L73" i="1"/>
  <c r="J73" i="1"/>
  <c r="G73" i="1"/>
  <c r="F73" i="1"/>
  <c r="E73" i="1"/>
  <c r="D73" i="1"/>
  <c r="C73" i="1"/>
  <c r="L72" i="1"/>
  <c r="G72" i="1"/>
  <c r="F72" i="1"/>
  <c r="E72" i="1"/>
  <c r="D72" i="1"/>
  <c r="C72" i="1"/>
  <c r="L62" i="1"/>
  <c r="J62" i="1"/>
  <c r="G62" i="1"/>
  <c r="F62" i="1"/>
  <c r="E62" i="1"/>
  <c r="D62" i="1"/>
  <c r="C62" i="1"/>
  <c r="L61" i="1"/>
  <c r="J61" i="1"/>
  <c r="G61" i="1"/>
  <c r="F61" i="1"/>
  <c r="E61" i="1"/>
  <c r="D61" i="1"/>
  <c r="C61" i="1"/>
  <c r="L60" i="1"/>
  <c r="J60" i="1"/>
  <c r="G60" i="1"/>
  <c r="F60" i="1"/>
  <c r="E60" i="1"/>
  <c r="D60" i="1"/>
  <c r="C60" i="1"/>
  <c r="L59" i="1"/>
  <c r="J59" i="1"/>
  <c r="G59" i="1"/>
  <c r="F59" i="1"/>
  <c r="E59" i="1"/>
  <c r="D59" i="1"/>
  <c r="C59" i="1"/>
  <c r="L58" i="1"/>
  <c r="J58" i="1"/>
  <c r="G58" i="1"/>
  <c r="F58" i="1"/>
  <c r="E58" i="1"/>
  <c r="D58" i="1"/>
  <c r="C58" i="1"/>
  <c r="L57" i="1"/>
  <c r="J57" i="1"/>
  <c r="G57" i="1"/>
  <c r="F57" i="1"/>
  <c r="E57" i="1"/>
  <c r="D57" i="1"/>
  <c r="C57" i="1"/>
  <c r="L56" i="1"/>
  <c r="J56" i="1"/>
  <c r="G56" i="1"/>
  <c r="F56" i="1"/>
  <c r="E56" i="1"/>
  <c r="D56" i="1"/>
  <c r="C56" i="1"/>
  <c r="L55" i="1"/>
  <c r="J55" i="1"/>
  <c r="G55" i="1"/>
  <c r="F55" i="1"/>
  <c r="E55" i="1"/>
  <c r="D55" i="1"/>
  <c r="C55" i="1"/>
  <c r="L54" i="1"/>
  <c r="J54" i="1"/>
  <c r="G54" i="1"/>
  <c r="F54" i="1"/>
  <c r="E54" i="1"/>
  <c r="D54" i="1"/>
  <c r="C54" i="1"/>
  <c r="L53" i="1"/>
  <c r="J53" i="1"/>
  <c r="G53" i="1"/>
  <c r="F53" i="1"/>
  <c r="E53" i="1"/>
  <c r="D53" i="1"/>
  <c r="C53" i="1"/>
  <c r="L52" i="1"/>
  <c r="J52" i="1"/>
  <c r="G52" i="1"/>
  <c r="F52" i="1"/>
  <c r="E52" i="1"/>
  <c r="D52" i="1"/>
  <c r="C52" i="1"/>
  <c r="L51" i="1"/>
  <c r="J51" i="1"/>
  <c r="G51" i="1"/>
  <c r="F51" i="1"/>
  <c r="E51" i="1"/>
  <c r="D51" i="1"/>
  <c r="C51" i="1"/>
  <c r="L50" i="1"/>
  <c r="J50" i="1"/>
  <c r="G50" i="1"/>
  <c r="F50" i="1"/>
  <c r="E50" i="1"/>
  <c r="D50" i="1"/>
  <c r="C50" i="1"/>
  <c r="L49" i="1"/>
  <c r="J49" i="1"/>
  <c r="G49" i="1"/>
  <c r="F49" i="1"/>
  <c r="E49" i="1"/>
  <c r="D49" i="1"/>
  <c r="C49" i="1"/>
  <c r="L48" i="1"/>
  <c r="J48" i="1"/>
  <c r="G48" i="1"/>
  <c r="F48" i="1"/>
  <c r="E48" i="1"/>
  <c r="D48" i="1"/>
  <c r="C48" i="1"/>
  <c r="L47" i="1"/>
  <c r="J47" i="1"/>
  <c r="G47" i="1"/>
  <c r="F47" i="1"/>
  <c r="E47" i="1"/>
  <c r="D47" i="1"/>
  <c r="C47" i="1"/>
  <c r="L37" i="1"/>
  <c r="G37" i="1"/>
  <c r="F37" i="1"/>
  <c r="E37" i="1"/>
  <c r="D37" i="1"/>
  <c r="C37" i="1"/>
  <c r="L36" i="1"/>
  <c r="G36" i="1"/>
  <c r="F36" i="1"/>
  <c r="E36" i="1"/>
  <c r="D36" i="1"/>
  <c r="C36" i="1"/>
  <c r="L35" i="1"/>
  <c r="J35" i="1"/>
  <c r="G35" i="1"/>
  <c r="F35" i="1"/>
  <c r="E35" i="1"/>
  <c r="D35" i="1"/>
  <c r="C35" i="1"/>
  <c r="L34" i="1"/>
  <c r="J34" i="1"/>
  <c r="G34" i="1"/>
  <c r="F34" i="1"/>
  <c r="E34" i="1"/>
  <c r="D34" i="1"/>
  <c r="C34" i="1"/>
  <c r="L33" i="1"/>
  <c r="J33" i="1"/>
  <c r="G33" i="1"/>
  <c r="F33" i="1"/>
  <c r="E33" i="1"/>
  <c r="D33" i="1"/>
  <c r="C33" i="1"/>
  <c r="L32" i="1"/>
  <c r="J32" i="1"/>
  <c r="G32" i="1"/>
  <c r="F32" i="1"/>
  <c r="E32" i="1"/>
  <c r="D32" i="1"/>
  <c r="C32" i="1"/>
  <c r="L31" i="1"/>
  <c r="J31" i="1"/>
  <c r="G31" i="1"/>
  <c r="F31" i="1"/>
  <c r="E31" i="1"/>
  <c r="D31" i="1"/>
  <c r="C31" i="1"/>
  <c r="L30" i="1"/>
  <c r="J30" i="1"/>
  <c r="G30" i="1"/>
  <c r="F30" i="1"/>
  <c r="E30" i="1"/>
  <c r="D30" i="1"/>
  <c r="C30" i="1"/>
  <c r="L29" i="1"/>
  <c r="J29" i="1"/>
  <c r="G29" i="1"/>
  <c r="F29" i="1"/>
  <c r="E29" i="1"/>
  <c r="D29" i="1"/>
  <c r="C29" i="1"/>
  <c r="L28" i="1"/>
  <c r="J28" i="1"/>
  <c r="G28" i="1"/>
  <c r="F28" i="1"/>
  <c r="E28" i="1"/>
  <c r="D28" i="1"/>
  <c r="C28" i="1"/>
  <c r="L27" i="1"/>
  <c r="J27" i="1"/>
  <c r="G27" i="1"/>
  <c r="F27" i="1"/>
  <c r="E27" i="1"/>
  <c r="D27" i="1"/>
  <c r="C27" i="1"/>
  <c r="L26" i="1"/>
  <c r="J26" i="1"/>
  <c r="G26" i="1"/>
  <c r="F26" i="1"/>
  <c r="E26" i="1"/>
  <c r="D26" i="1"/>
  <c r="C26" i="1"/>
  <c r="L25" i="1"/>
  <c r="J25" i="1"/>
  <c r="G25" i="1"/>
  <c r="F25" i="1"/>
  <c r="E25" i="1"/>
  <c r="D25" i="1"/>
  <c r="C25" i="1"/>
  <c r="L24" i="1"/>
  <c r="J24" i="1"/>
  <c r="G24" i="1"/>
  <c r="F24" i="1"/>
  <c r="E24" i="1"/>
  <c r="D24" i="1"/>
  <c r="C24" i="1"/>
  <c r="L23" i="1"/>
  <c r="J23" i="1"/>
  <c r="G23" i="1"/>
  <c r="F23" i="1"/>
  <c r="E23" i="1"/>
  <c r="D23" i="1"/>
  <c r="C23" i="1"/>
  <c r="L22" i="1"/>
  <c r="J22" i="1"/>
  <c r="G22" i="1"/>
  <c r="F22" i="1"/>
  <c r="E22" i="1"/>
  <c r="D22" i="1"/>
  <c r="C22" i="1"/>
  <c r="L21" i="1"/>
  <c r="J21" i="1"/>
  <c r="G21" i="1"/>
  <c r="F21" i="1"/>
  <c r="E21" i="1"/>
  <c r="D21" i="1"/>
  <c r="C21" i="1"/>
  <c r="L20" i="1"/>
  <c r="J20" i="1"/>
  <c r="G20" i="1"/>
  <c r="F20" i="1"/>
  <c r="E20" i="1"/>
  <c r="D20" i="1"/>
  <c r="C20" i="1"/>
  <c r="L19" i="1"/>
  <c r="J19" i="1"/>
  <c r="G19" i="1"/>
  <c r="F19" i="1"/>
  <c r="E19" i="1"/>
  <c r="D19" i="1"/>
  <c r="C19" i="1"/>
  <c r="L18" i="1"/>
  <c r="J18" i="1"/>
  <c r="G18" i="1"/>
  <c r="F18" i="1"/>
  <c r="E18" i="1"/>
  <c r="D18" i="1"/>
  <c r="C18" i="1"/>
  <c r="L17" i="1"/>
  <c r="J17" i="1"/>
  <c r="G17" i="1"/>
  <c r="F17" i="1"/>
  <c r="E17" i="1"/>
  <c r="D17" i="1"/>
  <c r="C17" i="1"/>
  <c r="L16" i="1"/>
  <c r="J16" i="1"/>
  <c r="G16" i="1"/>
  <c r="F16" i="1"/>
  <c r="E16" i="1"/>
  <c r="D16" i="1"/>
  <c r="C16" i="1"/>
  <c r="L15" i="1"/>
  <c r="J15" i="1"/>
  <c r="G15" i="1"/>
  <c r="F15" i="1"/>
  <c r="E15" i="1"/>
  <c r="D15" i="1"/>
  <c r="C15" i="1"/>
  <c r="L14" i="1"/>
  <c r="J14" i="1"/>
  <c r="G14" i="1"/>
  <c r="F14" i="1"/>
  <c r="E14" i="1"/>
  <c r="D14" i="1"/>
  <c r="C14" i="1"/>
  <c r="L13" i="1"/>
  <c r="J13" i="1"/>
  <c r="G13" i="1"/>
  <c r="F13" i="1"/>
  <c r="E13" i="1"/>
  <c r="D13" i="1"/>
  <c r="C13" i="1"/>
  <c r="L12" i="1"/>
  <c r="J12" i="1"/>
  <c r="G12" i="1"/>
  <c r="F12" i="1"/>
  <c r="E12" i="1"/>
  <c r="D12" i="1"/>
  <c r="C12" i="1"/>
</calcChain>
</file>

<file path=xl/sharedStrings.xml><?xml version="1.0" encoding="utf-8"?>
<sst xmlns="http://schemas.openxmlformats.org/spreadsheetml/2006/main" count="1339" uniqueCount="184">
  <si>
    <t>Результаты личного первенства</t>
  </si>
  <si>
    <t>мужчины бег на 60 м</t>
  </si>
  <si>
    <t>л/а манеж "Ярославль"</t>
  </si>
  <si>
    <t>Забеги</t>
  </si>
  <si>
    <t>Финал</t>
  </si>
  <si>
    <t>М</t>
  </si>
  <si>
    <t>№ уч.</t>
  </si>
  <si>
    <t>Фамилия, имя участника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</si>
  <si>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</si>
  <si>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</si>
  <si>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</si>
  <si>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</si>
  <si>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</si>
  <si>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</si>
  <si>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Очки</t>
  </si>
  <si>
    <t>Ф.И.О. тренера</t>
  </si>
  <si>
    <t>забеги</t>
  </si>
  <si>
    <t>финал</t>
  </si>
  <si>
    <t>1р</t>
  </si>
  <si>
    <t>л</t>
  </si>
  <si>
    <t>ЛЁГКАЯ АТЛЕТИКА</t>
  </si>
  <si>
    <t>20+5</t>
  </si>
  <si>
    <t>Мужчины</t>
  </si>
  <si>
    <t>Организация</t>
  </si>
  <si>
    <t>Приход</t>
  </si>
  <si>
    <t>Показания секундометристов</t>
  </si>
  <si>
    <t>1 забег</t>
  </si>
  <si>
    <t>мужчины</t>
  </si>
  <si>
    <t xml:space="preserve">л </t>
  </si>
  <si>
    <t>мужчины бег на 200 м</t>
  </si>
  <si>
    <t>мужчины  бег на 400 м</t>
  </si>
  <si>
    <t>Фин. забеги</t>
  </si>
  <si>
    <t>мужчины бег на 800 м</t>
  </si>
  <si>
    <t>Мужчины, бег на 1500 м</t>
  </si>
  <si>
    <t>мужчины бег на 3000 м</t>
  </si>
  <si>
    <t>Мужчины, бег на 60 м с/б</t>
  </si>
  <si>
    <t xml:space="preserve">Мужчины с/х 5000 м </t>
  </si>
  <si>
    <t>Фин. заход</t>
  </si>
  <si>
    <t>фин. заход</t>
  </si>
  <si>
    <t>л/а манеж "Ярославль", г. Ярославль</t>
  </si>
  <si>
    <t>Финальные соревнования:</t>
  </si>
  <si>
    <t>Место</t>
  </si>
  <si>
    <t>Нагр.
№</t>
  </si>
  <si>
    <t>Фамилия, имя</t>
  </si>
  <si>
    <t>Г.р.</t>
  </si>
  <si>
    <t>Заяв.разряд</t>
  </si>
  <si>
    <t>Организация, город</t>
  </si>
  <si>
    <t>Результаты попыток</t>
  </si>
  <si>
    <t>-</t>
  </si>
  <si>
    <t>Толкание ядра</t>
  </si>
  <si>
    <t>вес- 5 кг</t>
  </si>
  <si>
    <t>х</t>
  </si>
  <si>
    <t>вес- 6,0 кг</t>
  </si>
  <si>
    <t>вес-7.26кг</t>
  </si>
  <si>
    <t>вес- 7,26 кг</t>
  </si>
  <si>
    <t>Нач. выс.</t>
  </si>
  <si>
    <t>Высоты</t>
  </si>
  <si>
    <t>А</t>
  </si>
  <si>
    <t>Б</t>
  </si>
  <si>
    <t>Рез-т</t>
  </si>
  <si>
    <t>очки</t>
  </si>
  <si>
    <t>о</t>
  </si>
  <si>
    <t>ххх</t>
  </si>
  <si>
    <t>хо</t>
  </si>
  <si>
    <t>ххо</t>
  </si>
  <si>
    <t>17+5</t>
  </si>
  <si>
    <t>л/а манеж "Ярославль",  г. Ярославль</t>
  </si>
  <si>
    <t>Эстафета 4 х200 м</t>
  </si>
  <si>
    <t>Заявл. разряд</t>
  </si>
  <si>
    <t>Вып.
разряд</t>
  </si>
  <si>
    <t>О</t>
  </si>
  <si>
    <t>Г. р.</t>
  </si>
  <si>
    <t>длина</t>
  </si>
  <si>
    <t>ядро</t>
  </si>
  <si>
    <t>выс</t>
  </si>
  <si>
    <t xml:space="preserve"> Вып.
разр.</t>
  </si>
  <si>
    <t>шест</t>
  </si>
  <si>
    <t>2р</t>
  </si>
  <si>
    <t>DNF</t>
  </si>
  <si>
    <t>кмс</t>
  </si>
  <si>
    <t>дор.</t>
  </si>
  <si>
    <t>2 забег</t>
  </si>
  <si>
    <t>(_____________________________)</t>
  </si>
  <si>
    <t>Ф.И.О.</t>
  </si>
  <si>
    <t>Секретарь</t>
  </si>
  <si>
    <t>мс</t>
  </si>
  <si>
    <t>Мужчины, бег на 2000 м с/п</t>
  </si>
  <si>
    <t>3р</t>
  </si>
  <si>
    <t>Рефери по бегу</t>
  </si>
  <si>
    <t>Рманежа = 8,20 Р23= 8,34 Р20= 8,34 Р18=8,50 Р16=8,8</t>
  </si>
  <si>
    <t>Тройной прыжок  - результаты личного первенства</t>
  </si>
  <si>
    <t>место</t>
  </si>
  <si>
    <t>Министерство спорта, туризма и молодежной политики * ФГУ Центр спортивной подготовки * Всероссийская Федерация Легкой Атлетики</t>
  </si>
  <si>
    <t>Федерация лёгкой атлетики Ярославской области</t>
  </si>
  <si>
    <t>19-20 января 2016 г.</t>
  </si>
  <si>
    <t>19.01.2016 г. - 12:20</t>
  </si>
  <si>
    <t>19.01.2016 г. - 16:20</t>
  </si>
  <si>
    <t>Юноши 1999-2000 г.р.</t>
  </si>
  <si>
    <t>п.п. 162.7</t>
  </si>
  <si>
    <t>19.01.2016 г. - 12:35</t>
  </si>
  <si>
    <t>19.01.2016 г. - 16:25</t>
  </si>
  <si>
    <t>Юниоры 1997-1998 г.р.</t>
  </si>
  <si>
    <t>Чемпионат и первенство Северо-Западного Федерального округа России в помещении</t>
  </si>
  <si>
    <t>19.01.2016 г. - 12:50</t>
  </si>
  <si>
    <t>19.01.2016 г. - 16:30</t>
  </si>
  <si>
    <t>Юниоры 1994-1996 г.р.</t>
  </si>
  <si>
    <t>19.01.2016 г. - 11:00</t>
  </si>
  <si>
    <t>19.01.2016 г. - 15:55</t>
  </si>
  <si>
    <t>юниоры 1994-1996 г.р.</t>
  </si>
  <si>
    <t>Чемпионат и первенства Северо-Западного Федерального округа России в помещении</t>
  </si>
  <si>
    <t>20.01.2016 г. - 11:20</t>
  </si>
  <si>
    <t>20.01.2016 г. - 14:50</t>
  </si>
  <si>
    <t>20.01.2016 г. - 11:45</t>
  </si>
  <si>
    <t>20.01.2016 г. - 14:55</t>
  </si>
  <si>
    <t>спр. вр.</t>
  </si>
  <si>
    <t>20.01.2016 г. - 12:05</t>
  </si>
  <si>
    <t>20.01.2016 г. - 15:00</t>
  </si>
  <si>
    <t>спр.вр.</t>
  </si>
  <si>
    <t>20.01.2016 г. - 12:25</t>
  </si>
  <si>
    <t>20.01.2016 г. - 15:05</t>
  </si>
  <si>
    <t>п.п.163.3</t>
  </si>
  <si>
    <t>п.п.162.7</t>
  </si>
  <si>
    <t>юноши 1999-2000 г.р.</t>
  </si>
  <si>
    <t>юниоры 1997-1998 г.р.</t>
  </si>
  <si>
    <t>19.01.2016 г. - 17:55</t>
  </si>
  <si>
    <t>19.01.2016 г. - 18:15</t>
  </si>
  <si>
    <t>19.01.2016 г. - 18:30</t>
  </si>
  <si>
    <t>19.01.2016 г. - 18:45</t>
  </si>
  <si>
    <t>20.01.2016 г. - 16:20</t>
  </si>
  <si>
    <t>20.01.2016 г. - 16:40</t>
  </si>
  <si>
    <t>Главный судья, судья ВК                                  К.Н. Круговой (г. Ярославль)</t>
  </si>
  <si>
    <t>20.01.2016 г. - 16:50</t>
  </si>
  <si>
    <t>20.01.2016 г. - 17:05</t>
  </si>
  <si>
    <t>№ п/п</t>
  </si>
  <si>
    <t>19.01.2016 г. - 15:15</t>
  </si>
  <si>
    <t>19.01.2016 г. - 15:25</t>
  </si>
  <si>
    <t>19.01.2016 г. - 15:30</t>
  </si>
  <si>
    <t>19.01.2016 г. - 15:45</t>
  </si>
  <si>
    <t>20.01.2016 г. - 13:05</t>
  </si>
  <si>
    <t>20.01.2016 г. - 13:20</t>
  </si>
  <si>
    <t>20.01.2016 г. - 13:45</t>
  </si>
  <si>
    <t>1юр</t>
  </si>
  <si>
    <t>Юниоры 1997-1998г.р.</t>
  </si>
  <si>
    <t>Бег на 60 м с/б</t>
  </si>
  <si>
    <r>
      <t xml:space="preserve">Начало в </t>
    </r>
    <r>
      <rPr>
        <b/>
        <i/>
        <u/>
        <sz val="16"/>
        <rFont val="Arial"/>
        <family val="2"/>
        <charset val="204"/>
      </rPr>
      <t>09:50</t>
    </r>
  </si>
  <si>
    <t>Первенства Северо-Западного Федерального округа России в помещении</t>
  </si>
  <si>
    <t xml:space="preserve">Юноши 1999-2000 г.р. </t>
  </si>
  <si>
    <t>19.01.2016 г. - 10:50</t>
  </si>
  <si>
    <t>19.01.2016 г. - 10:20</t>
  </si>
  <si>
    <t>Прыжок в длину</t>
  </si>
  <si>
    <t>20.01.2016 г.-12:40</t>
  </si>
  <si>
    <t>20.01.2016 г.-14:10</t>
  </si>
  <si>
    <r>
      <t>19.01.2016 г.-</t>
    </r>
    <r>
      <rPr>
        <b/>
        <i/>
        <sz val="12"/>
        <rFont val="Arial"/>
        <family val="2"/>
        <charset val="204"/>
      </rPr>
      <t>16:55</t>
    </r>
  </si>
  <si>
    <t>20+3</t>
  </si>
  <si>
    <r>
      <t>19.01.2016 г.-</t>
    </r>
    <r>
      <rPr>
        <b/>
        <i/>
        <sz val="12"/>
        <rFont val="Arial"/>
        <family val="2"/>
        <charset val="204"/>
      </rPr>
      <t>15:55</t>
    </r>
  </si>
  <si>
    <t>2юр</t>
  </si>
  <si>
    <t xml:space="preserve">Главный судья, судья  ВК </t>
  </si>
  <si>
    <t>Круговой К.Н., г. Ярославль</t>
  </si>
  <si>
    <t xml:space="preserve">Главный секретарь, судья ВК </t>
  </si>
  <si>
    <t>Тараканова Ю.Ф., г. Ярославль</t>
  </si>
  <si>
    <t>прыжок в высоту</t>
  </si>
  <si>
    <t>приложение - технический протокол</t>
  </si>
  <si>
    <t>Финальные соревнования</t>
  </si>
  <si>
    <t>19 января 2016 г.</t>
  </si>
  <si>
    <t>16.55</t>
  </si>
  <si>
    <t>Лучший рез-т</t>
  </si>
  <si>
    <t xml:space="preserve">мужчины  </t>
  </si>
  <si>
    <t>хх-</t>
  </si>
  <si>
    <t>Прыжок в высоту</t>
  </si>
  <si>
    <t>19.01.2016 г.-16:55</t>
  </si>
  <si>
    <t>5-6</t>
  </si>
  <si>
    <t>прыжок с шестом</t>
  </si>
  <si>
    <t>20 января 2016 г.</t>
  </si>
  <si>
    <t>Прыжок с шестом</t>
  </si>
  <si>
    <t>20.01.2016 г.-11:40</t>
  </si>
  <si>
    <t>20.01.2016 г. - 17:40</t>
  </si>
  <si>
    <t>Разряд</t>
  </si>
  <si>
    <t>Всего очков</t>
  </si>
  <si>
    <t>60с/б</t>
  </si>
  <si>
    <t>7-борье</t>
  </si>
  <si>
    <t>рез-т</t>
  </si>
  <si>
    <t>сумма</t>
  </si>
  <si>
    <t>20+10</t>
  </si>
  <si>
    <t>Главный секретарь, судья ВК                                 Ю.Ф. Тараканова (г. Ярославль)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</si>
</sst>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ss.00;@"/>
    <numFmt numFmtId="165" formatCode="ss.0;@"/>
    <numFmt numFmtId="166" formatCode="s.00;@"/>
    <numFmt numFmtId="167" formatCode="m:ss.00;@"/>
    <numFmt numFmtId="168" formatCode="ss.0"/>
    <numFmt numFmtId="169" formatCode="dd/mm/yy;@"/>
    <numFmt numFmtId="170" formatCode="m:ss.00"/>
    <numFmt numFmtId="171" formatCode="s.000;@"/>
  </numFmts>
  <fonts count="45" x14ac:knownFonts="1">
    <font>
      <sz val="11"/>
      <color theme="1"/>
      <name val="Calibri"/>
      <family val="2"/>
      <charset val="204"/>
      <scheme val="minor"/>
    </font>
    <font>
      <i/>
      <sz val="16"/>
      <name val="Cambria"/>
      <family val="1"/>
      <charset val="204"/>
      <scheme val="major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4"/>
      <color rgb="FFFF0000"/>
      <name val="Cambria"/>
      <family val="1"/>
      <charset val="204"/>
      <scheme val="major"/>
    </font>
    <font>
      <b/>
      <sz val="10"/>
      <name val="Arial Cyr"/>
      <charset val="204"/>
    </font>
    <font>
      <b/>
      <sz val="10"/>
      <color rgb="FFFF000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sz val="10"/>
      <color rgb="FFFF0000"/>
      <name val="Arial"/>
      <family val="2"/>
      <charset val="204"/>
    </font>
    <font>
      <i/>
      <sz val="14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18"/>
      <name val="Cambria"/>
      <family val="1"/>
      <charset val="204"/>
      <scheme val="major"/>
    </font>
    <font>
      <b/>
      <i/>
      <u/>
      <sz val="16"/>
      <name val="Arial"/>
      <family val="2"/>
      <charset val="204"/>
    </font>
    <font>
      <b/>
      <sz val="10"/>
      <name val="Arial"/>
      <family val="2"/>
    </font>
    <font>
      <b/>
      <sz val="16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12"/>
      <name val="Arial"/>
      <family val="2"/>
      <charset val="204"/>
    </font>
    <font>
      <sz val="7"/>
      <name val="Arial"/>
      <family val="2"/>
      <charset val="204"/>
    </font>
    <font>
      <b/>
      <i/>
      <sz val="11"/>
      <name val="Arial"/>
      <family val="2"/>
      <charset val="204"/>
    </font>
    <font>
      <sz val="13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6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2"/>
      <name val="Cambria"/>
      <family val="1"/>
      <charset val="204"/>
      <scheme val="major"/>
    </font>
    <font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34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Border="1" applyAlignment="1"/>
    <xf numFmtId="0" fontId="9" fillId="0" borderId="0" xfId="0" applyFont="1"/>
    <xf numFmtId="14" fontId="2" fillId="0" borderId="0" xfId="0" applyNumberFormat="1" applyFont="1" applyAlignment="1"/>
    <xf numFmtId="0" fontId="2" fillId="0" borderId="0" xfId="0" applyFont="1" applyBorder="1" applyAlignment="1"/>
    <xf numFmtId="0" fontId="10" fillId="0" borderId="0" xfId="0" applyFont="1" applyAlignment="1"/>
    <xf numFmtId="0" fontId="2" fillId="0" borderId="1" xfId="0" applyFont="1" applyBorder="1" applyAlignment="1"/>
    <xf numFmtId="0" fontId="11" fillId="0" borderId="1" xfId="0" applyFont="1" applyBorder="1" applyAlignment="1"/>
    <xf numFmtId="0" fontId="12" fillId="0" borderId="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1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2" fillId="0" borderId="8" xfId="0" applyFont="1" applyBorder="1"/>
    <xf numFmtId="49" fontId="12" fillId="0" borderId="8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2" fillId="0" borderId="9" xfId="0" applyFont="1" applyBorder="1"/>
    <xf numFmtId="49" fontId="12" fillId="0" borderId="9" xfId="0" applyNumberFormat="1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12" fillId="0" borderId="0" xfId="0" applyFont="1" applyBorder="1"/>
    <xf numFmtId="49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12" fillId="0" borderId="8" xfId="0" applyNumberFormat="1" applyFont="1" applyBorder="1" applyAlignment="1">
      <alignment horizontal="center"/>
    </xf>
    <xf numFmtId="14" fontId="2" fillId="0" borderId="8" xfId="0" applyNumberFormat="1" applyFont="1" applyBorder="1" applyAlignment="1"/>
    <xf numFmtId="166" fontId="14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9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8" xfId="0" applyBorder="1"/>
    <xf numFmtId="0" fontId="2" fillId="0" borderId="8" xfId="0" applyFont="1" applyBorder="1" applyAlignment="1">
      <alignment horizontal="center"/>
    </xf>
    <xf numFmtId="0" fontId="8" fillId="0" borderId="0" xfId="0" applyFont="1" applyAlignment="1"/>
    <xf numFmtId="0" fontId="12" fillId="0" borderId="1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7" xfId="0" applyFont="1" applyBorder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16" xfId="0" applyBorder="1" applyAlignment="1">
      <alignment horizontal="center" vertical="center"/>
    </xf>
    <xf numFmtId="166" fontId="12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1" fillId="0" borderId="0" xfId="0" applyFont="1" applyBorder="1" applyAlignment="1"/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/>
    </xf>
    <xf numFmtId="14" fontId="2" fillId="0" borderId="7" xfId="0" applyNumberFormat="1" applyFont="1" applyBorder="1" applyAlignment="1"/>
    <xf numFmtId="0" fontId="14" fillId="0" borderId="8" xfId="0" applyFont="1" applyBorder="1" applyAlignment="1">
      <alignment vertical="center" wrapText="1"/>
    </xf>
    <xf numFmtId="166" fontId="0" fillId="0" borderId="8" xfId="0" applyNumberForma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49" fontId="12" fillId="0" borderId="8" xfId="0" applyNumberFormat="1" applyFont="1" applyBorder="1" applyAlignment="1">
      <alignment horizontal="center" vertical="center"/>
    </xf>
    <xf numFmtId="0" fontId="14" fillId="0" borderId="8" xfId="0" applyFont="1" applyBorder="1"/>
    <xf numFmtId="0" fontId="0" fillId="0" borderId="8" xfId="0" applyNumberFormat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167" fontId="12" fillId="0" borderId="8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7" xfId="0" applyBorder="1"/>
    <xf numFmtId="164" fontId="12" fillId="0" borderId="8" xfId="0" applyNumberFormat="1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12" fillId="0" borderId="9" xfId="0" applyFont="1" applyFill="1" applyBorder="1" applyAlignment="1">
      <alignment horizontal="center" vertical="center"/>
    </xf>
    <xf numFmtId="168" fontId="0" fillId="0" borderId="0" xfId="0" applyNumberFormat="1" applyBorder="1"/>
    <xf numFmtId="168" fontId="0" fillId="0" borderId="0" xfId="0" applyNumberFormat="1"/>
    <xf numFmtId="166" fontId="14" fillId="0" borderId="8" xfId="0" applyNumberFormat="1" applyFont="1" applyBorder="1" applyAlignment="1"/>
    <xf numFmtId="0" fontId="14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167" fontId="0" fillId="0" borderId="9" xfId="0" applyNumberFormat="1" applyBorder="1" applyAlignment="1">
      <alignment horizontal="center"/>
    </xf>
    <xf numFmtId="0" fontId="13" fillId="0" borderId="8" xfId="0" applyFont="1" applyBorder="1" applyAlignment="1">
      <alignment horizontal="center"/>
    </xf>
    <xf numFmtId="168" fontId="0" fillId="0" borderId="9" xfId="0" applyNumberFormat="1" applyBorder="1"/>
    <xf numFmtId="0" fontId="12" fillId="0" borderId="0" xfId="0" applyFont="1" applyBorder="1" applyAlignment="1">
      <alignment horizontal="left"/>
    </xf>
    <xf numFmtId="0" fontId="12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166" fontId="13" fillId="0" borderId="8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4" fontId="0" fillId="0" borderId="0" xfId="0" applyNumberFormat="1"/>
    <xf numFmtId="0" fontId="13" fillId="0" borderId="9" xfId="0" applyFont="1" applyBorder="1" applyAlignment="1">
      <alignment horizontal="center" vertical="center"/>
    </xf>
    <xf numFmtId="0" fontId="12" fillId="0" borderId="17" xfId="0" applyFont="1" applyBorder="1"/>
    <xf numFmtId="0" fontId="12" fillId="0" borderId="17" xfId="0" applyFont="1" applyBorder="1" applyAlignment="1">
      <alignment horizontal="center"/>
    </xf>
    <xf numFmtId="49" fontId="12" fillId="0" borderId="17" xfId="0" applyNumberFormat="1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0" fillId="0" borderId="0" xfId="0" applyFont="1" applyAlignment="1"/>
    <xf numFmtId="0" fontId="21" fillId="0" borderId="0" xfId="0" applyFont="1" applyBorder="1" applyAlignment="1"/>
    <xf numFmtId="0" fontId="22" fillId="0" borderId="0" xfId="0" applyFont="1" applyBorder="1" applyAlignment="1"/>
    <xf numFmtId="0" fontId="17" fillId="0" borderId="0" xfId="0" applyFont="1" applyAlignment="1"/>
    <xf numFmtId="0" fontId="23" fillId="0" borderId="0" xfId="0" applyFont="1"/>
    <xf numFmtId="0" fontId="2" fillId="0" borderId="0" xfId="0" applyFont="1" applyBorder="1" applyAlignment="1">
      <alignment vertical="center"/>
    </xf>
    <xf numFmtId="0" fontId="13" fillId="0" borderId="1" xfId="0" applyFont="1" applyBorder="1" applyAlignment="1"/>
    <xf numFmtId="0" fontId="24" fillId="0" borderId="0" xfId="0" applyFont="1" applyBorder="1" applyAlignment="1"/>
    <xf numFmtId="168" fontId="13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168" fontId="23" fillId="0" borderId="0" xfId="0" applyNumberFormat="1" applyFont="1" applyAlignment="1">
      <alignment horizontal="center"/>
    </xf>
    <xf numFmtId="168" fontId="23" fillId="0" borderId="0" xfId="0" applyNumberFormat="1" applyFont="1"/>
    <xf numFmtId="49" fontId="2" fillId="0" borderId="1" xfId="0" applyNumberFormat="1" applyFont="1" applyBorder="1" applyAlignment="1"/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49" fontId="14" fillId="0" borderId="8" xfId="0" applyNumberFormat="1" applyFont="1" applyBorder="1" applyAlignment="1">
      <alignment horizontal="center"/>
    </xf>
    <xf numFmtId="0" fontId="12" fillId="0" borderId="10" xfId="0" applyNumberFormat="1" applyFont="1" applyBorder="1" applyAlignment="1">
      <alignment horizontal="center" vertical="center"/>
    </xf>
    <xf numFmtId="2" fontId="1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49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2" fontId="1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/>
    </xf>
    <xf numFmtId="0" fontId="12" fillId="0" borderId="9" xfId="0" applyFont="1" applyBorder="1" applyAlignment="1">
      <alignment horizontal="left"/>
    </xf>
    <xf numFmtId="0" fontId="12" fillId="0" borderId="21" xfId="0" applyNumberFormat="1" applyFont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2" fillId="0" borderId="24" xfId="0" applyFont="1" applyBorder="1" applyAlignment="1">
      <alignment horizontal="left"/>
    </xf>
    <xf numFmtId="0" fontId="12" fillId="0" borderId="21" xfId="0" applyNumberFormat="1" applyFont="1" applyBorder="1" applyAlignment="1">
      <alignment horizontal="center" vertical="center"/>
    </xf>
    <xf numFmtId="2" fontId="12" fillId="0" borderId="21" xfId="0" applyNumberFormat="1" applyFont="1" applyBorder="1" applyAlignment="1">
      <alignment horizontal="center"/>
    </xf>
    <xf numFmtId="2" fontId="19" fillId="0" borderId="22" xfId="0" applyNumberFormat="1" applyFont="1" applyBorder="1" applyAlignment="1">
      <alignment horizontal="center"/>
    </xf>
    <xf numFmtId="2" fontId="26" fillId="0" borderId="9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2" fontId="26" fillId="0" borderId="17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26" fillId="0" borderId="0" xfId="0" applyFont="1" applyBorder="1"/>
    <xf numFmtId="0" fontId="26" fillId="0" borderId="0" xfId="0" applyNumberFormat="1" applyFont="1" applyBorder="1" applyAlignment="1">
      <alignment horizontal="center"/>
    </xf>
    <xf numFmtId="0" fontId="24" fillId="0" borderId="0" xfId="0" applyFont="1" applyAlignment="1"/>
    <xf numFmtId="0" fontId="26" fillId="0" borderId="9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/>
    </xf>
    <xf numFmtId="0" fontId="26" fillId="0" borderId="9" xfId="0" applyFont="1" applyBorder="1"/>
    <xf numFmtId="0" fontId="26" fillId="0" borderId="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9" fontId="13" fillId="0" borderId="1" xfId="0" applyNumberFormat="1" applyFont="1" applyBorder="1" applyAlignment="1"/>
    <xf numFmtId="49" fontId="27" fillId="0" borderId="8" xfId="0" applyNumberFormat="1" applyFont="1" applyBorder="1" applyAlignment="1">
      <alignment horizontal="center"/>
    </xf>
    <xf numFmtId="49" fontId="27" fillId="0" borderId="9" xfId="0" applyNumberFormat="1" applyFont="1" applyBorder="1" applyAlignment="1">
      <alignment horizontal="center"/>
    </xf>
    <xf numFmtId="0" fontId="14" fillId="0" borderId="9" xfId="0" applyFont="1" applyBorder="1"/>
    <xf numFmtId="2" fontId="12" fillId="0" borderId="21" xfId="0" applyNumberFormat="1" applyFont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49" fontId="14" fillId="0" borderId="9" xfId="0" applyNumberFormat="1" applyFont="1" applyBorder="1" applyAlignment="1">
      <alignment horizontal="center"/>
    </xf>
    <xf numFmtId="2" fontId="12" fillId="0" borderId="25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168" fontId="2" fillId="0" borderId="1" xfId="0" applyNumberFormat="1" applyFont="1" applyBorder="1" applyAlignment="1"/>
    <xf numFmtId="0" fontId="12" fillId="4" borderId="10" xfId="0" applyFont="1" applyFill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6" fillId="0" borderId="9" xfId="0" applyNumberFormat="1" applyFont="1" applyBorder="1" applyAlignment="1">
      <alignment horizontal="center"/>
    </xf>
    <xf numFmtId="1" fontId="26" fillId="0" borderId="9" xfId="0" applyNumberFormat="1" applyFont="1" applyBorder="1" applyAlignment="1">
      <alignment horizontal="center"/>
    </xf>
    <xf numFmtId="0" fontId="12" fillId="4" borderId="10" xfId="0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" fontId="26" fillId="0" borderId="0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4" borderId="21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14" fillId="0" borderId="9" xfId="0" applyFont="1" applyBorder="1" applyAlignment="1">
      <alignment wrapText="1"/>
    </xf>
    <xf numFmtId="0" fontId="0" fillId="0" borderId="33" xfId="0" applyBorder="1" applyAlignment="1">
      <alignment horizontal="center"/>
    </xf>
    <xf numFmtId="0" fontId="12" fillId="0" borderId="33" xfId="0" applyFont="1" applyBorder="1"/>
    <xf numFmtId="0" fontId="12" fillId="0" borderId="33" xfId="0" applyFont="1" applyBorder="1" applyAlignment="1">
      <alignment horizontal="center"/>
    </xf>
    <xf numFmtId="0" fontId="14" fillId="0" borderId="33" xfId="0" applyFont="1" applyBorder="1"/>
    <xf numFmtId="0" fontId="29" fillId="0" borderId="32" xfId="0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49" fontId="14" fillId="0" borderId="33" xfId="0" applyNumberFormat="1" applyFont="1" applyBorder="1" applyAlignment="1">
      <alignment horizontal="center"/>
    </xf>
    <xf numFmtId="49" fontId="14" fillId="0" borderId="7" xfId="0" applyNumberFormat="1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0" fillId="0" borderId="0" xfId="0" applyNumberFormat="1"/>
    <xf numFmtId="0" fontId="0" fillId="0" borderId="33" xfId="0" applyBorder="1" applyAlignment="1">
      <alignment horizontal="center" vertical="center"/>
    </xf>
    <xf numFmtId="0" fontId="12" fillId="0" borderId="33" xfId="0" applyFont="1" applyBorder="1" applyAlignment="1">
      <alignment vertical="center"/>
    </xf>
    <xf numFmtId="49" fontId="14" fillId="0" borderId="7" xfId="0" applyNumberFormat="1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4" fillId="0" borderId="33" xfId="0" applyFont="1" applyBorder="1" applyAlignment="1">
      <alignment vertical="center"/>
    </xf>
    <xf numFmtId="0" fontId="14" fillId="0" borderId="33" xfId="0" applyFont="1" applyBorder="1" applyAlignment="1">
      <alignment wrapText="1"/>
    </xf>
    <xf numFmtId="0" fontId="29" fillId="0" borderId="0" xfId="0" applyFont="1"/>
    <xf numFmtId="0" fontId="29" fillId="0" borderId="0" xfId="0" applyFont="1" applyAlignment="1">
      <alignment horizontal="center"/>
    </xf>
    <xf numFmtId="167" fontId="32" fillId="0" borderId="18" xfId="0" applyNumberFormat="1" applyFont="1" applyBorder="1" applyAlignment="1">
      <alignment horizontal="center" vertical="center"/>
    </xf>
    <xf numFmtId="0" fontId="31" fillId="0" borderId="9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166" fontId="12" fillId="0" borderId="8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14" fontId="2" fillId="0" borderId="0" xfId="0" applyNumberFormat="1" applyFont="1" applyBorder="1" applyAlignment="1"/>
    <xf numFmtId="167" fontId="0" fillId="0" borderId="8" xfId="0" applyNumberFormat="1" applyBorder="1" applyAlignment="1">
      <alignment horizontal="center" vertical="center"/>
    </xf>
    <xf numFmtId="167" fontId="12" fillId="0" borderId="9" xfId="0" applyNumberFormat="1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164" fontId="0" fillId="0" borderId="8" xfId="0" applyNumberForma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166" fontId="0" fillId="0" borderId="8" xfId="0" applyNumberFormat="1" applyBorder="1" applyAlignment="1">
      <alignment vertical="center"/>
    </xf>
    <xf numFmtId="167" fontId="0" fillId="0" borderId="8" xfId="0" applyNumberFormat="1" applyBorder="1" applyAlignment="1">
      <alignment vertical="center"/>
    </xf>
    <xf numFmtId="2" fontId="12" fillId="0" borderId="0" xfId="0" applyNumberFormat="1" applyFont="1" applyBorder="1" applyAlignment="1">
      <alignment horizontal="center"/>
    </xf>
    <xf numFmtId="2" fontId="12" fillId="0" borderId="15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/>
    </xf>
    <xf numFmtId="2" fontId="12" fillId="0" borderId="30" xfId="0" applyNumberFormat="1" applyFont="1" applyBorder="1" applyAlignment="1">
      <alignment horizontal="center" vertical="center"/>
    </xf>
    <xf numFmtId="2" fontId="12" fillId="2" borderId="30" xfId="0" applyNumberFormat="1" applyFont="1" applyFill="1" applyBorder="1" applyAlignment="1">
      <alignment horizontal="center"/>
    </xf>
    <xf numFmtId="2" fontId="12" fillId="0" borderId="30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wrapText="1"/>
    </xf>
    <xf numFmtId="166" fontId="29" fillId="0" borderId="18" xfId="0" applyNumberFormat="1" applyFont="1" applyBorder="1" applyAlignment="1">
      <alignment horizontal="center" vertical="center"/>
    </xf>
    <xf numFmtId="2" fontId="29" fillId="0" borderId="18" xfId="0" applyNumberFormat="1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49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49" fontId="14" fillId="0" borderId="18" xfId="0" applyNumberFormat="1" applyFont="1" applyBorder="1" applyAlignment="1">
      <alignment vertical="center" wrapText="1"/>
    </xf>
    <xf numFmtId="0" fontId="31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vertical="center" wrapText="1"/>
    </xf>
    <xf numFmtId="0" fontId="12" fillId="0" borderId="7" xfId="0" applyFont="1" applyBorder="1" applyAlignment="1">
      <alignment vertical="center"/>
    </xf>
    <xf numFmtId="0" fontId="14" fillId="0" borderId="7" xfId="0" applyFont="1" applyBorder="1" applyAlignment="1">
      <alignment vertical="center" wrapText="1"/>
    </xf>
    <xf numFmtId="0" fontId="33" fillId="0" borderId="8" xfId="0" applyFont="1" applyBorder="1" applyAlignment="1">
      <alignment horizontal="center" vertical="center"/>
    </xf>
    <xf numFmtId="14" fontId="2" fillId="0" borderId="0" xfId="0" applyNumberFormat="1" applyFont="1" applyAlignment="1">
      <alignment horizontal="right"/>
    </xf>
    <xf numFmtId="0" fontId="2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9" fontId="13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70" fontId="29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166" fontId="14" fillId="0" borderId="8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5" fillId="0" borderId="8" xfId="0" applyFont="1" applyBorder="1" applyAlignment="1">
      <alignment vertical="center" wrapText="1"/>
    </xf>
    <xf numFmtId="0" fontId="2" fillId="0" borderId="18" xfId="0" applyFont="1" applyBorder="1" applyAlignment="1">
      <alignment horizontal="center" wrapText="1"/>
    </xf>
    <xf numFmtId="14" fontId="2" fillId="0" borderId="18" xfId="0" applyNumberFormat="1" applyFont="1" applyBorder="1" applyAlignment="1"/>
    <xf numFmtId="167" fontId="12" fillId="0" borderId="0" xfId="0" applyNumberFormat="1" applyFont="1" applyBorder="1" applyAlignment="1">
      <alignment horizontal="center"/>
    </xf>
    <xf numFmtId="164" fontId="12" fillId="0" borderId="8" xfId="0" applyNumberFormat="1" applyFont="1" applyBorder="1" applyAlignment="1">
      <alignment horizontal="center" vertical="center"/>
    </xf>
    <xf numFmtId="167" fontId="14" fillId="0" borderId="8" xfId="0" applyNumberFormat="1" applyFont="1" applyBorder="1" applyAlignment="1">
      <alignment horizontal="center"/>
    </xf>
    <xf numFmtId="167" fontId="0" fillId="0" borderId="7" xfId="0" applyNumberFormat="1" applyBorder="1" applyAlignment="1">
      <alignment horizontal="center"/>
    </xf>
    <xf numFmtId="167" fontId="14" fillId="0" borderId="8" xfId="0" applyNumberFormat="1" applyFont="1" applyBorder="1" applyAlignment="1">
      <alignment horizontal="center" vertical="center"/>
    </xf>
    <xf numFmtId="0" fontId="2" fillId="0" borderId="18" xfId="0" applyFont="1" applyBorder="1" applyAlignment="1"/>
    <xf numFmtId="0" fontId="35" fillId="0" borderId="8" xfId="0" applyFont="1" applyBorder="1"/>
    <xf numFmtId="0" fontId="14" fillId="2" borderId="10" xfId="0" applyNumberFormat="1" applyFont="1" applyFill="1" applyBorder="1" applyAlignment="1">
      <alignment horizontal="center" vertical="center"/>
    </xf>
    <xf numFmtId="0" fontId="35" fillId="0" borderId="8" xfId="0" applyFont="1" applyBorder="1" applyAlignment="1">
      <alignment vertical="center"/>
    </xf>
    <xf numFmtId="0" fontId="12" fillId="2" borderId="21" xfId="0" applyNumberFormat="1" applyFont="1" applyFill="1" applyBorder="1" applyAlignment="1">
      <alignment horizontal="center"/>
    </xf>
    <xf numFmtId="49" fontId="19" fillId="0" borderId="1" xfId="0" applyNumberFormat="1" applyFont="1" applyBorder="1" applyAlignment="1"/>
    <xf numFmtId="0" fontId="14" fillId="2" borderId="15" xfId="0" applyNumberFormat="1" applyFont="1" applyFill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0" fontId="14" fillId="2" borderId="25" xfId="0" applyNumberFormat="1" applyFont="1" applyFill="1" applyBorder="1" applyAlignment="1">
      <alignment horizontal="center" vertical="center"/>
    </xf>
    <xf numFmtId="2" fontId="2" fillId="0" borderId="35" xfId="0" applyNumberFormat="1" applyFont="1" applyBorder="1" applyAlignment="1">
      <alignment horizontal="center" vertical="center"/>
    </xf>
    <xf numFmtId="168" fontId="19" fillId="0" borderId="1" xfId="0" applyNumberFormat="1" applyFont="1" applyBorder="1" applyAlignment="1"/>
    <xf numFmtId="0" fontId="12" fillId="0" borderId="16" xfId="0" applyNumberFormat="1" applyFont="1" applyBorder="1" applyAlignment="1">
      <alignment horizontal="center" vertical="center"/>
    </xf>
    <xf numFmtId="49" fontId="36" fillId="0" borderId="1" xfId="0" applyNumberFormat="1" applyFont="1" applyBorder="1" applyAlignment="1"/>
    <xf numFmtId="0" fontId="12" fillId="0" borderId="9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49" fontId="14" fillId="0" borderId="9" xfId="0" applyNumberFormat="1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49" fontId="27" fillId="0" borderId="18" xfId="0" applyNumberFormat="1" applyFont="1" applyBorder="1" applyAlignment="1">
      <alignment horizontal="center" vertical="center"/>
    </xf>
    <xf numFmtId="166" fontId="35" fillId="0" borderId="8" xfId="0" applyNumberFormat="1" applyFont="1" applyBorder="1" applyAlignment="1">
      <alignment horizontal="center"/>
    </xf>
    <xf numFmtId="166" fontId="14" fillId="0" borderId="9" xfId="0" applyNumberFormat="1" applyFont="1" applyBorder="1" applyAlignment="1">
      <alignment horizontal="center"/>
    </xf>
    <xf numFmtId="166" fontId="14" fillId="0" borderId="0" xfId="0" applyNumberFormat="1" applyFont="1" applyBorder="1" applyAlignment="1">
      <alignment horizontal="center"/>
    </xf>
    <xf numFmtId="171" fontId="2" fillId="0" borderId="8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/>
    </xf>
    <xf numFmtId="0" fontId="39" fillId="0" borderId="8" xfId="0" applyFont="1" applyBorder="1"/>
    <xf numFmtId="171" fontId="0" fillId="0" borderId="8" xfId="0" applyNumberFormat="1" applyBorder="1" applyAlignment="1">
      <alignment horizontal="center"/>
    </xf>
    <xf numFmtId="14" fontId="12" fillId="0" borderId="9" xfId="0" applyNumberFormat="1" applyFont="1" applyBorder="1" applyAlignment="1">
      <alignment horizontal="center"/>
    </xf>
    <xf numFmtId="0" fontId="40" fillId="0" borderId="0" xfId="0" applyFont="1"/>
    <xf numFmtId="165" fontId="2" fillId="0" borderId="7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12" fillId="0" borderId="8" xfId="0" applyFont="1" applyFill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40" fillId="0" borderId="17" xfId="0" applyFont="1" applyBorder="1"/>
    <xf numFmtId="0" fontId="40" fillId="0" borderId="0" xfId="0" applyFont="1" applyBorder="1"/>
    <xf numFmtId="0" fontId="14" fillId="0" borderId="7" xfId="0" applyFont="1" applyBorder="1"/>
    <xf numFmtId="0" fontId="2" fillId="0" borderId="1" xfId="0" applyFont="1" applyBorder="1" applyAlignment="1">
      <alignment wrapText="1"/>
    </xf>
    <xf numFmtId="0" fontId="12" fillId="0" borderId="0" xfId="0" applyFont="1"/>
    <xf numFmtId="0" fontId="39" fillId="0" borderId="8" xfId="0" applyFon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7" fillId="0" borderId="8" xfId="0" applyFont="1" applyBorder="1"/>
    <xf numFmtId="0" fontId="0" fillId="0" borderId="16" xfId="0" applyBorder="1" applyAlignment="1">
      <alignment horizontal="center"/>
    </xf>
    <xf numFmtId="166" fontId="0" fillId="0" borderId="16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12" fillId="0" borderId="16" xfId="0" applyFont="1" applyBorder="1"/>
    <xf numFmtId="49" fontId="12" fillId="0" borderId="16" xfId="0" applyNumberFormat="1" applyFont="1" applyBorder="1" applyAlignment="1">
      <alignment horizontal="center"/>
    </xf>
    <xf numFmtId="166" fontId="14" fillId="0" borderId="9" xfId="0" applyNumberFormat="1" applyFont="1" applyBorder="1" applyAlignment="1"/>
    <xf numFmtId="167" fontId="14" fillId="0" borderId="9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3" fillId="0" borderId="0" xfId="0" applyFont="1" applyBorder="1" applyAlignment="1"/>
    <xf numFmtId="0" fontId="5" fillId="0" borderId="0" xfId="0" applyFont="1" applyBorder="1" applyAlignment="1">
      <alignment wrapText="1"/>
    </xf>
    <xf numFmtId="167" fontId="12" fillId="0" borderId="8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166" fontId="0" fillId="0" borderId="7" xfId="0" applyNumberForma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19" fillId="0" borderId="1" xfId="0" applyFont="1" applyBorder="1" applyAlignment="1">
      <alignment vertical="center"/>
    </xf>
    <xf numFmtId="169" fontId="13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0" fontId="12" fillId="0" borderId="0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left"/>
    </xf>
    <xf numFmtId="49" fontId="27" fillId="0" borderId="0" xfId="0" applyNumberFormat="1" applyFont="1" applyBorder="1" applyAlignment="1">
      <alignment horizontal="center"/>
    </xf>
    <xf numFmtId="0" fontId="14" fillId="0" borderId="0" xfId="0" applyFont="1" applyBorder="1"/>
    <xf numFmtId="2" fontId="29" fillId="0" borderId="0" xfId="0" applyNumberFormat="1" applyFont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2" fontId="29" fillId="0" borderId="0" xfId="0" applyNumberFormat="1" applyFont="1" applyFill="1" applyBorder="1" applyAlignment="1">
      <alignment horizontal="center"/>
    </xf>
    <xf numFmtId="167" fontId="29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/>
    </xf>
    <xf numFmtId="2" fontId="42" fillId="0" borderId="0" xfId="0" applyNumberFormat="1" applyFont="1" applyBorder="1" applyAlignment="1">
      <alignment horizontal="center"/>
    </xf>
    <xf numFmtId="1" fontId="19" fillId="0" borderId="0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0" fontId="12" fillId="0" borderId="37" xfId="0" applyFont="1" applyBorder="1" applyAlignment="1">
      <alignment horizontal="center"/>
    </xf>
    <xf numFmtId="0" fontId="12" fillId="0" borderId="21" xfId="0" applyFont="1" applyBorder="1" applyAlignment="1">
      <alignment horizontal="left"/>
    </xf>
    <xf numFmtId="1" fontId="2" fillId="0" borderId="9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12" fillId="0" borderId="16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0" fontId="26" fillId="0" borderId="9" xfId="0" applyFont="1" applyBorder="1" applyAlignment="1">
      <alignment vertical="center"/>
    </xf>
    <xf numFmtId="0" fontId="12" fillId="0" borderId="21" xfId="0" applyFont="1" applyBorder="1" applyAlignment="1">
      <alignment horizontal="left" vertical="center"/>
    </xf>
    <xf numFmtId="0" fontId="12" fillId="0" borderId="21" xfId="0" applyFont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39" fillId="0" borderId="9" xfId="0" applyFont="1" applyBorder="1"/>
    <xf numFmtId="0" fontId="35" fillId="0" borderId="33" xfId="0" applyFont="1" applyBorder="1"/>
    <xf numFmtId="0" fontId="0" fillId="0" borderId="38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35" fillId="0" borderId="9" xfId="0" applyFont="1" applyBorder="1"/>
    <xf numFmtId="0" fontId="29" fillId="0" borderId="0" xfId="0" applyFont="1" applyBorder="1"/>
    <xf numFmtId="0" fontId="31" fillId="0" borderId="0" xfId="0" applyFont="1" applyBorder="1"/>
    <xf numFmtId="0" fontId="29" fillId="0" borderId="2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/>
    </xf>
    <xf numFmtId="0" fontId="44" fillId="0" borderId="7" xfId="0" applyFont="1" applyBorder="1" applyAlignment="1">
      <alignment horizontal="center" vertical="center" wrapText="1"/>
    </xf>
    <xf numFmtId="0" fontId="29" fillId="0" borderId="18" xfId="0" applyNumberFormat="1" applyFont="1" applyBorder="1" applyAlignment="1">
      <alignment horizontal="center" vertical="center"/>
    </xf>
    <xf numFmtId="49" fontId="27" fillId="0" borderId="8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vertical="center" wrapText="1"/>
    </xf>
    <xf numFmtId="0" fontId="29" fillId="0" borderId="8" xfId="0" applyNumberFormat="1" applyFont="1" applyBorder="1" applyAlignment="1">
      <alignment horizontal="center" vertical="center"/>
    </xf>
    <xf numFmtId="0" fontId="32" fillId="0" borderId="8" xfId="0" applyNumberFormat="1" applyFont="1" applyBorder="1" applyAlignment="1">
      <alignment horizontal="center" vertical="center"/>
    </xf>
    <xf numFmtId="0" fontId="31" fillId="0" borderId="8" xfId="0" applyNumberFormat="1" applyFont="1" applyBorder="1" applyAlignment="1">
      <alignment horizontal="center" vertical="center"/>
    </xf>
    <xf numFmtId="0" fontId="29" fillId="0" borderId="7" xfId="0" applyNumberFormat="1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4" fillId="0" borderId="34" xfId="0" applyFont="1" applyBorder="1" applyAlignment="1">
      <alignment vertical="center"/>
    </xf>
    <xf numFmtId="49" fontId="27" fillId="0" borderId="34" xfId="0" applyNumberFormat="1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4" xfId="0" applyFont="1" applyBorder="1" applyAlignment="1">
      <alignment vertical="center"/>
    </xf>
    <xf numFmtId="49" fontId="14" fillId="0" borderId="34" xfId="0" applyNumberFormat="1" applyFont="1" applyBorder="1" applyAlignment="1">
      <alignment vertical="center" wrapText="1"/>
    </xf>
    <xf numFmtId="0" fontId="44" fillId="0" borderId="34" xfId="0" applyFont="1" applyBorder="1" applyAlignment="1">
      <alignment horizontal="center" vertical="center" wrapText="1"/>
    </xf>
    <xf numFmtId="0" fontId="29" fillId="0" borderId="34" xfId="0" applyNumberFormat="1" applyFont="1" applyBorder="1" applyAlignment="1">
      <alignment horizontal="center" vertical="center"/>
    </xf>
    <xf numFmtId="0" fontId="32" fillId="0" borderId="34" xfId="0" applyNumberFormat="1" applyFont="1" applyBorder="1" applyAlignment="1">
      <alignment horizontal="center" vertical="center"/>
    </xf>
    <xf numFmtId="0" fontId="31" fillId="0" borderId="34" xfId="0" applyNumberFormat="1" applyFont="1" applyBorder="1" applyAlignment="1">
      <alignment horizontal="center" vertical="center"/>
    </xf>
    <xf numFmtId="0" fontId="12" fillId="0" borderId="34" xfId="0" applyNumberFormat="1" applyFont="1" applyBorder="1" applyAlignment="1">
      <alignment horizontal="center" vertical="center"/>
    </xf>
    <xf numFmtId="0" fontId="14" fillId="0" borderId="34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7" fillId="0" borderId="0" xfId="0" applyFont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4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4" fontId="2" fillId="0" borderId="1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9" fontId="13" fillId="0" borderId="1" xfId="0" applyNumberFormat="1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19" fillId="0" borderId="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169" fontId="13" fillId="0" borderId="0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left" vertical="center"/>
    </xf>
    <xf numFmtId="168" fontId="23" fillId="0" borderId="12" xfId="0" applyNumberFormat="1" applyFont="1" applyBorder="1" applyAlignment="1">
      <alignment horizontal="center"/>
    </xf>
    <xf numFmtId="168" fontId="23" fillId="0" borderId="3" xfId="0" applyNumberFormat="1" applyFont="1" applyBorder="1" applyAlignment="1">
      <alignment horizontal="center"/>
    </xf>
    <xf numFmtId="168" fontId="23" fillId="0" borderId="4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70" fontId="29" fillId="0" borderId="0" xfId="0" applyNumberFormat="1" applyFont="1" applyBorder="1" applyAlignment="1">
      <alignment horizontal="center" vertical="center"/>
    </xf>
    <xf numFmtId="170" fontId="29" fillId="0" borderId="17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170" fontId="29" fillId="0" borderId="32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12" fillId="0" borderId="30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/>
    </xf>
    <xf numFmtId="0" fontId="0" fillId="0" borderId="27" xfId="0" applyNumberForma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0" fillId="0" borderId="0" xfId="0" applyFont="1" applyAlignment="1">
      <alignment horizontal="left" wrapText="1"/>
    </xf>
    <xf numFmtId="170" fontId="32" fillId="0" borderId="0" xfId="0" applyNumberFormat="1" applyFont="1" applyBorder="1" applyAlignment="1">
      <alignment horizontal="center" vertical="center"/>
    </xf>
    <xf numFmtId="170" fontId="32" fillId="0" borderId="17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33" fillId="0" borderId="3" xfId="0" applyFont="1" applyBorder="1" applyAlignment="1">
      <alignment horizontal="right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/>
    </xf>
    <xf numFmtId="0" fontId="29" fillId="0" borderId="3" xfId="0" applyFont="1" applyBorder="1" applyAlignment="1">
      <alignment horizontal="center"/>
    </xf>
    <xf numFmtId="0" fontId="29" fillId="0" borderId="4" xfId="0" applyFont="1" applyBorder="1" applyAlignment="1">
      <alignment horizontal="center"/>
    </xf>
    <xf numFmtId="0" fontId="32" fillId="0" borderId="2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/Desktop/&#1044;&#1086;&#1082;&#1091;&#1084;&#1077;&#1085;&#1090;&#1099;/&#1057;&#1086;&#1088;&#1077;&#1074;&#1085;&#1086;&#1074;&#1072;&#1085;&#1080;&#1103;/2016/3%20&#1057;&#1047;&#1060;&#1054;-2016/&#1055;&#1088;&#1086;&#1090;&#1086;&#1082;&#1086;&#1083;%20&#1057;&#1047;&#1060;&#1054;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прил. высота"/>
      <sheetName val="высота"/>
      <sheetName val="прил. шест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 7-и б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виды мног."/>
      <sheetName val="мног."/>
      <sheetName val="шест, выс. мн."/>
      <sheetName val="ком. лист"/>
    </sheetNames>
    <sheetDataSet>
      <sheetData sheetId="0">
        <row r="3">
          <cell r="C3" t="str">
            <v>мс</v>
          </cell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4">
          <cell r="D4">
            <v>8.1481481481481476E-5</v>
          </cell>
          <cell r="E4">
            <v>8.4953703703703718E-5</v>
          </cell>
          <cell r="F4">
            <v>8.8425925925925919E-5</v>
          </cell>
          <cell r="G4">
            <v>9.3055555555555535E-5</v>
          </cell>
          <cell r="H4">
            <v>9.768518518518519E-5</v>
          </cell>
          <cell r="I4">
            <v>1.0347222222222221E-4</v>
          </cell>
          <cell r="J4">
            <v>1.1041666666666665E-4</v>
          </cell>
        </row>
        <row r="5">
          <cell r="D5">
            <v>2.5740740740740742E-4</v>
          </cell>
          <cell r="E5">
            <v>2.6898148148148148E-4</v>
          </cell>
          <cell r="F5">
            <v>2.8287037037037039E-4</v>
          </cell>
          <cell r="G5">
            <v>2.9907407407407405E-4</v>
          </cell>
          <cell r="H5">
            <v>3.2685185185185183E-4</v>
          </cell>
          <cell r="I5">
            <v>3.5578703703703705E-4</v>
          </cell>
          <cell r="J5">
            <v>3.9629629629629628E-4</v>
          </cell>
        </row>
        <row r="6">
          <cell r="D6">
            <v>5.8622685185185177E-4</v>
          </cell>
          <cell r="E6">
            <v>6.15162037037037E-4</v>
          </cell>
          <cell r="F6">
            <v>6.6145833333333334E-4</v>
          </cell>
          <cell r="G6">
            <v>7.0775462962962947E-4</v>
          </cell>
          <cell r="H6">
            <v>7.6562499999999992E-4</v>
          </cell>
          <cell r="I6">
            <v>8.2349537037037037E-4</v>
          </cell>
          <cell r="J6">
            <v>8.8136574074074072E-4</v>
          </cell>
        </row>
        <row r="7">
          <cell r="D7">
            <v>1.3327546296296297E-3</v>
          </cell>
          <cell r="E7">
            <v>1.4021990740740739E-3</v>
          </cell>
          <cell r="F7">
            <v>1.5179398148148148E-3</v>
          </cell>
          <cell r="G7">
            <v>1.6336805555555555E-3</v>
          </cell>
          <cell r="H7">
            <v>1.749421296296296E-3</v>
          </cell>
          <cell r="I7">
            <v>1.8651620370370369E-3</v>
          </cell>
          <cell r="J7">
            <v>1.980902777777778E-3</v>
          </cell>
        </row>
        <row r="8">
          <cell r="D8">
            <v>2.7342592592592592E-3</v>
          </cell>
          <cell r="E8">
            <v>2.8905092592592593E-3</v>
          </cell>
          <cell r="F8">
            <v>3.0930555555555555E-3</v>
          </cell>
          <cell r="G8">
            <v>3.3245370370370373E-3</v>
          </cell>
          <cell r="H8">
            <v>3.6138888888888887E-3</v>
          </cell>
          <cell r="I8">
            <v>3.8453703703703705E-3</v>
          </cell>
          <cell r="J8">
            <v>4.3083333333333333E-3</v>
          </cell>
        </row>
        <row r="9">
          <cell r="D9">
            <v>5.9402777777777778E-3</v>
          </cell>
          <cell r="E9">
            <v>6.2875000000000006E-3</v>
          </cell>
          <cell r="F9">
            <v>6.7504629629629625E-3</v>
          </cell>
          <cell r="G9">
            <v>7.2134259259259261E-3</v>
          </cell>
          <cell r="H9">
            <v>7.6763888888888888E-3</v>
          </cell>
          <cell r="I9">
            <v>8.3708333333333326E-3</v>
          </cell>
          <cell r="J9">
            <v>9.2967592592592598E-3</v>
          </cell>
        </row>
        <row r="10">
          <cell r="D10">
            <v>1.0202546296296296E-3</v>
          </cell>
          <cell r="E10">
            <v>1.0665509259259259E-3</v>
          </cell>
          <cell r="F10">
            <v>1.1186342592592593E-3</v>
          </cell>
          <cell r="G10">
            <v>1.1822916666666668E-3</v>
          </cell>
          <cell r="H10">
            <v>1.2980324074074073E-3</v>
          </cell>
          <cell r="I10">
            <v>1.4137731481481482E-3</v>
          </cell>
          <cell r="J10">
            <v>1.5758101851851851E-3</v>
          </cell>
        </row>
        <row r="13">
          <cell r="D13">
            <v>4.1684027777777778E-3</v>
          </cell>
          <cell r="E13">
            <v>4.3998842592592588E-3</v>
          </cell>
          <cell r="F13">
            <v>4.7471064814814815E-3</v>
          </cell>
          <cell r="G13">
            <v>5.2100694444444443E-3</v>
          </cell>
          <cell r="H13">
            <v>5.5572916666666661E-3</v>
          </cell>
        </row>
        <row r="14">
          <cell r="D14">
            <v>6.5410879629629638E-3</v>
          </cell>
          <cell r="E14">
            <v>6.8883101851851857E-3</v>
          </cell>
          <cell r="F14">
            <v>7.4091435185185189E-3</v>
          </cell>
          <cell r="G14">
            <v>7.9878472222222208E-3</v>
          </cell>
        </row>
        <row r="15">
          <cell r="C15">
            <v>2.15</v>
          </cell>
          <cell r="D15">
            <v>2.02</v>
          </cell>
          <cell r="E15">
            <v>1.9</v>
          </cell>
          <cell r="F15">
            <v>1.75</v>
          </cell>
          <cell r="G15">
            <v>1.6</v>
          </cell>
          <cell r="H15">
            <v>1.5</v>
          </cell>
        </row>
        <row r="16">
          <cell r="C16">
            <v>7.6</v>
          </cell>
          <cell r="D16">
            <v>7.1</v>
          </cell>
          <cell r="E16">
            <v>6.75</v>
          </cell>
          <cell r="F16">
            <v>6.25</v>
          </cell>
          <cell r="G16">
            <v>5.6</v>
          </cell>
          <cell r="H16">
            <v>5</v>
          </cell>
        </row>
        <row r="17">
          <cell r="C17">
            <v>16</v>
          </cell>
          <cell r="D17">
            <v>15.1</v>
          </cell>
          <cell r="E17">
            <v>14.2</v>
          </cell>
          <cell r="F17">
            <v>13.2</v>
          </cell>
          <cell r="G17">
            <v>12.2</v>
          </cell>
          <cell r="H17">
            <v>11.4</v>
          </cell>
        </row>
        <row r="25">
          <cell r="D25">
            <v>15.9</v>
          </cell>
          <cell r="E25">
            <v>14.5</v>
          </cell>
          <cell r="F25">
            <v>12.5</v>
          </cell>
          <cell r="G25">
            <v>10.5</v>
          </cell>
          <cell r="H25">
            <v>9</v>
          </cell>
        </row>
        <row r="26">
          <cell r="D26">
            <v>15.6</v>
          </cell>
          <cell r="E26">
            <v>14</v>
          </cell>
          <cell r="F26">
            <v>12</v>
          </cell>
          <cell r="G26">
            <v>10</v>
          </cell>
        </row>
        <row r="27">
          <cell r="D27">
            <v>16</v>
          </cell>
          <cell r="E27">
            <v>14.7</v>
          </cell>
          <cell r="F27">
            <v>12.7</v>
          </cell>
          <cell r="G27">
            <v>10.7</v>
          </cell>
          <cell r="H27">
            <v>9.6999999999999993</v>
          </cell>
          <cell r="I27">
            <v>8</v>
          </cell>
        </row>
        <row r="28">
          <cell r="D28">
            <v>1.5049074074074074E-2</v>
          </cell>
          <cell r="E28">
            <v>1.585925925925926E-2</v>
          </cell>
          <cell r="F28">
            <v>1.7132407407407405E-2</v>
          </cell>
          <cell r="G28">
            <v>1.9100000000000002E-2</v>
          </cell>
          <cell r="H28">
            <v>2.0141666666666665E-2</v>
          </cell>
          <cell r="I28">
            <v>2.1530555555555556E-2</v>
          </cell>
          <cell r="J28">
            <v>2.291944444444444E-2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54</v>
          </cell>
          <cell r="C3" t="str">
            <v>Шмелев Иван</v>
          </cell>
          <cell r="D3" t="str">
            <v>20.07.1997</v>
          </cell>
          <cell r="E3" t="str">
            <v>КМС</v>
          </cell>
          <cell r="F3" t="str">
            <v>Ярославская</v>
          </cell>
          <cell r="G3" t="str">
            <v>Ярославль, СДЮСШОР-19</v>
          </cell>
          <cell r="H3" t="str">
            <v>Таракановы Ю.Ф., А.В.</v>
          </cell>
          <cell r="I3">
            <v>400</v>
          </cell>
        </row>
        <row r="4">
          <cell r="B4">
            <v>56</v>
          </cell>
          <cell r="C4" t="str">
            <v>Воробьев Никита</v>
          </cell>
          <cell r="D4" t="str">
            <v>23.07.1997</v>
          </cell>
          <cell r="E4" t="str">
            <v>2р</v>
          </cell>
          <cell r="F4" t="str">
            <v>Ярославская</v>
          </cell>
          <cell r="G4" t="str">
            <v>Ярославль, СДЮСШОР-19</v>
          </cell>
          <cell r="H4" t="str">
            <v>Таракановы Ю.Ф., А.В.</v>
          </cell>
          <cell r="I4">
            <v>400</v>
          </cell>
        </row>
        <row r="5">
          <cell r="B5">
            <v>57</v>
          </cell>
          <cell r="C5" t="str">
            <v>Горячев Дмитрий</v>
          </cell>
          <cell r="D5" t="str">
            <v>08.09.1998</v>
          </cell>
          <cell r="E5" t="str">
            <v>2р</v>
          </cell>
          <cell r="F5" t="str">
            <v>Ярославская</v>
          </cell>
          <cell r="G5" t="str">
            <v>Ярославль, СДЮСШОР-19</v>
          </cell>
          <cell r="H5" t="str">
            <v>Таракановы Ю.Ф., А.В.</v>
          </cell>
          <cell r="I5">
            <v>1500</v>
          </cell>
        </row>
        <row r="6">
          <cell r="B6">
            <v>58</v>
          </cell>
          <cell r="C6" t="str">
            <v>Колесник Дмитрий</v>
          </cell>
          <cell r="D6" t="str">
            <v>26.05.1998</v>
          </cell>
          <cell r="E6" t="str">
            <v>1р</v>
          </cell>
          <cell r="F6" t="str">
            <v>Ярославская</v>
          </cell>
          <cell r="G6" t="str">
            <v>Ярославль, СДЮСШОР-19</v>
          </cell>
          <cell r="H6" t="str">
            <v>Таракановы Ю.Ф., А.В., Кузнецов А.А.</v>
          </cell>
          <cell r="I6">
            <v>400</v>
          </cell>
        </row>
        <row r="7">
          <cell r="B7">
            <v>59</v>
          </cell>
          <cell r="C7" t="str">
            <v>Егоров Дмитрий</v>
          </cell>
          <cell r="D7" t="str">
            <v>31.01.1997</v>
          </cell>
          <cell r="E7" t="str">
            <v>2р</v>
          </cell>
          <cell r="F7" t="str">
            <v>Ярославская</v>
          </cell>
          <cell r="G7" t="str">
            <v>Ярославль, СДЮСШОР-19</v>
          </cell>
          <cell r="H7" t="str">
            <v>Таракановы Ю.Ф., А.В.</v>
          </cell>
          <cell r="I7">
            <v>1500</v>
          </cell>
        </row>
        <row r="8">
          <cell r="B8">
            <v>61</v>
          </cell>
          <cell r="C8" t="str">
            <v>Бакин Максим</v>
          </cell>
          <cell r="D8" t="str">
            <v>10.11.1997</v>
          </cell>
          <cell r="E8" t="str">
            <v>2р</v>
          </cell>
          <cell r="F8" t="str">
            <v>Ярославская</v>
          </cell>
          <cell r="G8" t="str">
            <v>Ярославль, СДЮСШОР-19</v>
          </cell>
          <cell r="H8" t="str">
            <v>Воронин Е.А.</v>
          </cell>
          <cell r="I8">
            <v>60</v>
          </cell>
        </row>
        <row r="9">
          <cell r="B9">
            <v>62</v>
          </cell>
          <cell r="C9" t="str">
            <v>Кротов Константин</v>
          </cell>
          <cell r="D9" t="str">
            <v>25.01.1997</v>
          </cell>
          <cell r="E9" t="str">
            <v>3р</v>
          </cell>
          <cell r="F9" t="str">
            <v>Ярославская</v>
          </cell>
          <cell r="G9" t="str">
            <v>Ярославль, СДЮСШОР-19</v>
          </cell>
          <cell r="H9" t="str">
            <v>Воронин Е.А.</v>
          </cell>
        </row>
        <row r="10">
          <cell r="B10">
            <v>63</v>
          </cell>
          <cell r="C10" t="str">
            <v>Котов Никита</v>
          </cell>
          <cell r="D10" t="str">
            <v>17.06.1998</v>
          </cell>
          <cell r="E10" t="str">
            <v>1р</v>
          </cell>
          <cell r="F10" t="str">
            <v>Ярославская</v>
          </cell>
          <cell r="G10" t="str">
            <v>Ярославль, СДЮСШОР-19</v>
          </cell>
          <cell r="H10" t="str">
            <v>Станкевич А.В.</v>
          </cell>
          <cell r="I10">
            <v>60</v>
          </cell>
        </row>
        <row r="11">
          <cell r="B11">
            <v>64</v>
          </cell>
          <cell r="C11" t="str">
            <v>Смирнов Роман</v>
          </cell>
          <cell r="D11" t="str">
            <v>29.01.1997</v>
          </cell>
          <cell r="E11" t="str">
            <v>2р</v>
          </cell>
          <cell r="F11" t="str">
            <v>Ярославская</v>
          </cell>
          <cell r="G11" t="str">
            <v>Ярославль, СДЮСШОР-19</v>
          </cell>
          <cell r="H11" t="str">
            <v>Станкевич В.А.</v>
          </cell>
        </row>
        <row r="12">
          <cell r="B12">
            <v>66</v>
          </cell>
          <cell r="C12" t="str">
            <v>Тихонов Олег</v>
          </cell>
          <cell r="D12" t="str">
            <v>16.09.1998</v>
          </cell>
          <cell r="E12" t="str">
            <v>1р</v>
          </cell>
          <cell r="F12" t="str">
            <v>Ярославская</v>
          </cell>
          <cell r="G12" t="str">
            <v>Ярославль, СДЮСШОР-19</v>
          </cell>
          <cell r="H12" t="str">
            <v>Валяева С.П.</v>
          </cell>
          <cell r="I12">
            <v>400</v>
          </cell>
        </row>
        <row r="13">
          <cell r="B13">
            <v>67</v>
          </cell>
          <cell r="C13" t="str">
            <v>Ловчиков Сергей</v>
          </cell>
          <cell r="D13" t="str">
            <v>03.03.1997</v>
          </cell>
          <cell r="E13" t="str">
            <v>1р</v>
          </cell>
          <cell r="F13" t="str">
            <v>Ярославская</v>
          </cell>
          <cell r="G13" t="str">
            <v>Ярославль, СДЮСШОР-19</v>
          </cell>
          <cell r="H13" t="str">
            <v>Видманова Ю.В.</v>
          </cell>
          <cell r="I13">
            <v>60</v>
          </cell>
        </row>
        <row r="14">
          <cell r="B14">
            <v>444</v>
          </cell>
          <cell r="C14" t="str">
            <v>Коровин Артем</v>
          </cell>
          <cell r="D14" t="str">
            <v>11.06.1997</v>
          </cell>
          <cell r="E14" t="str">
            <v>2р</v>
          </cell>
          <cell r="F14" t="str">
            <v>Ярославская</v>
          </cell>
          <cell r="G14" t="str">
            <v>Ярославль, СДЮСШОР-19</v>
          </cell>
          <cell r="H14" t="str">
            <v>Круговой К.Н.</v>
          </cell>
          <cell r="I14">
            <v>400</v>
          </cell>
        </row>
        <row r="15">
          <cell r="B15">
            <v>29</v>
          </cell>
          <cell r="C15" t="str">
            <v>Ожогов Никита</v>
          </cell>
          <cell r="D15" t="str">
            <v>19.01.1999</v>
          </cell>
          <cell r="E15" t="str">
            <v>1р</v>
          </cell>
          <cell r="F15" t="str">
            <v>Ярославская</v>
          </cell>
          <cell r="G15" t="str">
            <v>Ярославль, СДЮСШОР-19</v>
          </cell>
          <cell r="H15" t="str">
            <v>Таракановы Ю.Ф., А.В.</v>
          </cell>
          <cell r="I15">
            <v>400</v>
          </cell>
        </row>
        <row r="16">
          <cell r="B16">
            <v>30</v>
          </cell>
          <cell r="C16" t="str">
            <v>Цимбалов Андрей</v>
          </cell>
          <cell r="D16" t="str">
            <v>06.08.1999</v>
          </cell>
          <cell r="E16" t="str">
            <v>2р</v>
          </cell>
          <cell r="F16" t="str">
            <v>Ярославская</v>
          </cell>
          <cell r="G16" t="str">
            <v>Ярославль, СДЮСШОР-19</v>
          </cell>
          <cell r="H16" t="str">
            <v>Тюленев С.А.</v>
          </cell>
        </row>
        <row r="17">
          <cell r="B17">
            <v>39</v>
          </cell>
          <cell r="C17" t="str">
            <v>Мирончук Максим</v>
          </cell>
          <cell r="D17" t="str">
            <v>29.05.2000</v>
          </cell>
          <cell r="E17" t="str">
            <v>2р</v>
          </cell>
          <cell r="F17" t="str">
            <v>Ярославская</v>
          </cell>
          <cell r="G17" t="str">
            <v>Ярославль, СДЮСШОР-19</v>
          </cell>
          <cell r="H17" t="str">
            <v>Воронин Е.А.</v>
          </cell>
          <cell r="I17">
            <v>400</v>
          </cell>
        </row>
        <row r="18">
          <cell r="B18">
            <v>40</v>
          </cell>
          <cell r="C18" t="str">
            <v>Гапонов Игорь</v>
          </cell>
          <cell r="D18" t="str">
            <v>24.08.1999</v>
          </cell>
          <cell r="E18" t="str">
            <v>3р</v>
          </cell>
          <cell r="F18" t="str">
            <v>Ярославская</v>
          </cell>
          <cell r="G18" t="str">
            <v>Ярославль, СДЮСШОР-19</v>
          </cell>
          <cell r="H18" t="str">
            <v>Воронин Е.А.</v>
          </cell>
        </row>
        <row r="19">
          <cell r="B19">
            <v>41</v>
          </cell>
          <cell r="C19" t="str">
            <v>Дурицын Максим</v>
          </cell>
          <cell r="D19" t="str">
            <v>05.04.1999</v>
          </cell>
          <cell r="E19" t="str">
            <v>2р</v>
          </cell>
          <cell r="F19" t="str">
            <v>Ярославская</v>
          </cell>
          <cell r="G19" t="str">
            <v>Ярославль, СДЮСШОР-19</v>
          </cell>
          <cell r="H19" t="str">
            <v>Станкевич В.А.</v>
          </cell>
        </row>
        <row r="20">
          <cell r="B20">
            <v>43</v>
          </cell>
          <cell r="C20" t="str">
            <v>Шаруев Тимофей</v>
          </cell>
          <cell r="D20" t="str">
            <v>11.03.2000</v>
          </cell>
          <cell r="E20" t="str">
            <v>2р</v>
          </cell>
          <cell r="F20" t="str">
            <v>Ярославская</v>
          </cell>
          <cell r="G20" t="str">
            <v>Ярославль, СДЮСШОР-19</v>
          </cell>
          <cell r="H20" t="str">
            <v>Видманова Ю.В.</v>
          </cell>
          <cell r="I20">
            <v>400</v>
          </cell>
        </row>
        <row r="21">
          <cell r="B21">
            <v>44</v>
          </cell>
          <cell r="C21" t="str">
            <v>Кушев Данил</v>
          </cell>
          <cell r="D21" t="str">
            <v>29.11.2000</v>
          </cell>
          <cell r="E21" t="str">
            <v>2р</v>
          </cell>
          <cell r="F21" t="str">
            <v>Ярославская</v>
          </cell>
          <cell r="G21" t="str">
            <v>Ярославль, СДЮСШОР-19</v>
          </cell>
          <cell r="H21" t="str">
            <v>Видманова Ю.В.</v>
          </cell>
          <cell r="I21">
            <v>60</v>
          </cell>
        </row>
        <row r="22">
          <cell r="B22">
            <v>45</v>
          </cell>
          <cell r="C22" t="str">
            <v>Малахов Артем</v>
          </cell>
          <cell r="D22" t="str">
            <v>06.08.2000</v>
          </cell>
          <cell r="E22" t="str">
            <v>2р</v>
          </cell>
          <cell r="F22" t="str">
            <v>Ярославская</v>
          </cell>
          <cell r="G22" t="str">
            <v>Ярославль, СДЮСШОР-19</v>
          </cell>
          <cell r="H22" t="str">
            <v>Видманова Ю.В.</v>
          </cell>
          <cell r="I22">
            <v>400</v>
          </cell>
        </row>
        <row r="23">
          <cell r="B23">
            <v>46</v>
          </cell>
          <cell r="C23" t="str">
            <v>Смекаев Артем</v>
          </cell>
          <cell r="D23" t="str">
            <v>10.05.2000</v>
          </cell>
          <cell r="E23" t="str">
            <v>3р</v>
          </cell>
          <cell r="F23" t="str">
            <v>Ярославская</v>
          </cell>
          <cell r="G23" t="str">
            <v>Ярославль, СДЮСШОР-19</v>
          </cell>
          <cell r="H23" t="str">
            <v>Видманова Ю.В.</v>
          </cell>
          <cell r="I23">
            <v>60</v>
          </cell>
        </row>
        <row r="24">
          <cell r="B24">
            <v>49</v>
          </cell>
          <cell r="C24" t="str">
            <v>Иванов Константин</v>
          </cell>
          <cell r="D24" t="str">
            <v>19.01.2000</v>
          </cell>
          <cell r="E24" t="str">
            <v>2р</v>
          </cell>
          <cell r="F24" t="str">
            <v>Ярославская</v>
          </cell>
          <cell r="G24" t="str">
            <v>Ярославль, СДЮСШОР-19</v>
          </cell>
          <cell r="H24" t="str">
            <v>Сошников А.В.</v>
          </cell>
          <cell r="I24">
            <v>60</v>
          </cell>
        </row>
        <row r="25">
          <cell r="B25">
            <v>52</v>
          </cell>
          <cell r="C25" t="str">
            <v>Чернопятов Илья</v>
          </cell>
          <cell r="D25" t="str">
            <v>10.09.2001</v>
          </cell>
          <cell r="E25" t="str">
            <v>3р</v>
          </cell>
          <cell r="F25" t="str">
            <v>Ярославская</v>
          </cell>
          <cell r="G25" t="str">
            <v>Ярославль, СДЮСШОР-19</v>
          </cell>
          <cell r="H25" t="str">
            <v>Сошников А.В.</v>
          </cell>
        </row>
        <row r="26">
          <cell r="B26">
            <v>53</v>
          </cell>
          <cell r="C26" t="str">
            <v>Смирнов Даниил</v>
          </cell>
          <cell r="D26" t="str">
            <v>18.01.2001</v>
          </cell>
          <cell r="E26" t="str">
            <v>2р</v>
          </cell>
          <cell r="F26" t="str">
            <v>Ярославская</v>
          </cell>
          <cell r="G26" t="str">
            <v>Ярославль, СДЮСШОР-19</v>
          </cell>
          <cell r="H26" t="str">
            <v>Сошников А.В.</v>
          </cell>
        </row>
        <row r="27">
          <cell r="B27">
            <v>2</v>
          </cell>
          <cell r="C27" t="str">
            <v>Сучков Ярослав</v>
          </cell>
          <cell r="D27" t="str">
            <v>30.06.1993</v>
          </cell>
          <cell r="E27" t="str">
            <v>1р</v>
          </cell>
          <cell r="F27" t="str">
            <v>Ярославская</v>
          </cell>
          <cell r="G27" t="str">
            <v>Ярославль, СДЮСШОР-19</v>
          </cell>
          <cell r="H27" t="str">
            <v>Круговой К.Н.</v>
          </cell>
          <cell r="I27">
            <v>1500</v>
          </cell>
        </row>
        <row r="28">
          <cell r="B28">
            <v>5</v>
          </cell>
          <cell r="C28" t="str">
            <v>Орлов Михаил</v>
          </cell>
          <cell r="D28" t="str">
            <v>25.06.1967</v>
          </cell>
          <cell r="E28" t="str">
            <v>МСМК</v>
          </cell>
          <cell r="F28" t="str">
            <v>Ярославская</v>
          </cell>
          <cell r="G28" t="str">
            <v>Ярославль, СДЮСШОР-19</v>
          </cell>
          <cell r="H28" t="str">
            <v>самостоятельно</v>
          </cell>
          <cell r="I28" t="str">
            <v>с/х</v>
          </cell>
        </row>
        <row r="29">
          <cell r="B29">
            <v>6</v>
          </cell>
          <cell r="C29" t="str">
            <v>Якимов Алексей</v>
          </cell>
          <cell r="D29" t="str">
            <v>13.07.1988</v>
          </cell>
          <cell r="E29" t="str">
            <v>1р</v>
          </cell>
          <cell r="F29" t="str">
            <v>Ярославская</v>
          </cell>
          <cell r="G29" t="str">
            <v>Ярославль, СДЮСШОР-19</v>
          </cell>
          <cell r="H29" t="str">
            <v>Хрущев И.Е.</v>
          </cell>
          <cell r="I29">
            <v>60</v>
          </cell>
        </row>
        <row r="30">
          <cell r="B30">
            <v>7</v>
          </cell>
          <cell r="C30" t="str">
            <v>Соловьев Сергей</v>
          </cell>
          <cell r="D30" t="str">
            <v>17.06.1992</v>
          </cell>
          <cell r="E30" t="str">
            <v>КМС</v>
          </cell>
          <cell r="F30" t="str">
            <v>Ярославская</v>
          </cell>
          <cell r="G30" t="str">
            <v>Ярославль, СДЮСШОР-19</v>
          </cell>
          <cell r="H30" t="str">
            <v>Хрущев И.Е.</v>
          </cell>
          <cell r="I30">
            <v>400</v>
          </cell>
        </row>
        <row r="31">
          <cell r="B31">
            <v>8</v>
          </cell>
          <cell r="C31" t="str">
            <v>Елисеев Кирилл</v>
          </cell>
          <cell r="D31" t="str">
            <v>27.12.1989</v>
          </cell>
          <cell r="E31" t="str">
            <v>1р</v>
          </cell>
          <cell r="F31" t="str">
            <v>Ярославская</v>
          </cell>
          <cell r="G31" t="str">
            <v>Ярославль, СДЮСШОР-19</v>
          </cell>
          <cell r="H31" t="str">
            <v>Станкевич В.А.</v>
          </cell>
          <cell r="I31">
            <v>60</v>
          </cell>
        </row>
        <row r="32">
          <cell r="B32">
            <v>12</v>
          </cell>
          <cell r="C32" t="str">
            <v>Васильев Иван</v>
          </cell>
          <cell r="D32" t="str">
            <v>07.09.1984</v>
          </cell>
          <cell r="E32" t="str">
            <v>1р</v>
          </cell>
          <cell r="F32" t="str">
            <v>Ярославская</v>
          </cell>
          <cell r="G32" t="str">
            <v>Ярославль, СДЮСШОР-19</v>
          </cell>
          <cell r="H32" t="str">
            <v>Сапожников В.П.</v>
          </cell>
        </row>
        <row r="33">
          <cell r="B33">
            <v>14</v>
          </cell>
          <cell r="C33" t="str">
            <v>Кудрявцев Константин</v>
          </cell>
          <cell r="D33" t="str">
            <v>29.06.1993</v>
          </cell>
          <cell r="E33" t="str">
            <v>1р</v>
          </cell>
          <cell r="F33" t="str">
            <v>Ярославская</v>
          </cell>
          <cell r="G33" t="str">
            <v>Ярославль, СДЮСШОР-19</v>
          </cell>
          <cell r="H33" t="str">
            <v>Сошников А.В.</v>
          </cell>
          <cell r="I33">
            <v>400</v>
          </cell>
        </row>
        <row r="34">
          <cell r="B34">
            <v>15</v>
          </cell>
          <cell r="C34" t="str">
            <v>Рябинин Николай</v>
          </cell>
          <cell r="D34" t="str">
            <v>27.11.1981</v>
          </cell>
          <cell r="E34" t="str">
            <v xml:space="preserve">МС </v>
          </cell>
          <cell r="F34" t="str">
            <v>Ярославская</v>
          </cell>
          <cell r="G34" t="str">
            <v>Ярославль, СДЮСШОР-19</v>
          </cell>
          <cell r="H34" t="str">
            <v>Зараковский Е.Р.</v>
          </cell>
        </row>
        <row r="35">
          <cell r="B35">
            <v>11</v>
          </cell>
          <cell r="C35" t="str">
            <v>Васильев Вячеслав</v>
          </cell>
          <cell r="D35" t="str">
            <v>24.05.1991</v>
          </cell>
          <cell r="E35" t="str">
            <v>1р</v>
          </cell>
          <cell r="F35" t="str">
            <v>Ярославская</v>
          </cell>
          <cell r="G35" t="str">
            <v>Ярославль, СДЮСШОР-19</v>
          </cell>
          <cell r="H35" t="str">
            <v>Сапожников В.П.</v>
          </cell>
        </row>
        <row r="36">
          <cell r="B36">
            <v>463</v>
          </cell>
          <cell r="C36" t="str">
            <v>Исхаков Радмир</v>
          </cell>
          <cell r="D36" t="str">
            <v>11.09.1993</v>
          </cell>
          <cell r="E36" t="str">
            <v>1р</v>
          </cell>
          <cell r="F36" t="str">
            <v>Ярославская</v>
          </cell>
          <cell r="G36" t="str">
            <v>Ярославль, СДЮСШОР-19</v>
          </cell>
          <cell r="H36" t="str">
            <v>Васин В.Н., Суханов С.А.</v>
          </cell>
        </row>
        <row r="37">
          <cell r="B37">
            <v>47</v>
          </cell>
          <cell r="C37" t="str">
            <v>Тараканов Кирилл</v>
          </cell>
          <cell r="D37" t="str">
            <v>18.12.1996</v>
          </cell>
          <cell r="E37" t="str">
            <v>КМС</v>
          </cell>
          <cell r="F37" t="str">
            <v>Ярославская</v>
          </cell>
          <cell r="G37" t="str">
            <v>Ярославль, СДЮСШОР-19</v>
          </cell>
          <cell r="H37" t="str">
            <v>Таракановы Ю.Ф., А.В.</v>
          </cell>
          <cell r="I37">
            <v>1500</v>
          </cell>
        </row>
        <row r="38">
          <cell r="B38">
            <v>17</v>
          </cell>
          <cell r="C38" t="str">
            <v>Шиян Дмитрий</v>
          </cell>
          <cell r="D38" t="str">
            <v>26.01.1996</v>
          </cell>
          <cell r="E38" t="str">
            <v>1р</v>
          </cell>
          <cell r="F38" t="str">
            <v>Ярославская</v>
          </cell>
          <cell r="G38" t="str">
            <v>Ярославль, СДЮСШОР-19</v>
          </cell>
          <cell r="H38" t="str">
            <v>Таракановы Ю.Ф., А.В.</v>
          </cell>
          <cell r="I38">
            <v>400</v>
          </cell>
        </row>
        <row r="39">
          <cell r="B39">
            <v>19</v>
          </cell>
          <cell r="C39" t="str">
            <v>Костров Дмитрий</v>
          </cell>
          <cell r="D39" t="str">
            <v>01.11.1994</v>
          </cell>
          <cell r="E39" t="str">
            <v>1р</v>
          </cell>
          <cell r="F39" t="str">
            <v>Ярославская</v>
          </cell>
          <cell r="G39" t="str">
            <v>Ярославль, СДЮСШОР-19</v>
          </cell>
          <cell r="H39" t="str">
            <v>Круговой К.Н.</v>
          </cell>
          <cell r="I39">
            <v>1500</v>
          </cell>
        </row>
        <row r="40">
          <cell r="B40">
            <v>20</v>
          </cell>
          <cell r="C40" t="str">
            <v>Емельянов Леонид</v>
          </cell>
          <cell r="D40" t="str">
            <v>27.04.1994</v>
          </cell>
          <cell r="E40" t="str">
            <v>КМС</v>
          </cell>
          <cell r="F40" t="str">
            <v>Ярославская</v>
          </cell>
          <cell r="G40" t="str">
            <v>Ярославль, СДЮСШОР-19</v>
          </cell>
          <cell r="H40" t="str">
            <v>Хрущев И.Е.</v>
          </cell>
          <cell r="I40" t="str">
            <v>2000с/п</v>
          </cell>
        </row>
        <row r="41">
          <cell r="B41">
            <v>21</v>
          </cell>
          <cell r="C41" t="str">
            <v>Титов Антон</v>
          </cell>
          <cell r="D41" t="str">
            <v>13.05.1996</v>
          </cell>
          <cell r="E41" t="str">
            <v>2р</v>
          </cell>
          <cell r="F41" t="str">
            <v>Ярославская</v>
          </cell>
          <cell r="G41" t="str">
            <v>Ярославль, СДЮСШОР-19</v>
          </cell>
          <cell r="H41" t="str">
            <v>Станкевич В.А.</v>
          </cell>
          <cell r="I41">
            <v>60</v>
          </cell>
        </row>
        <row r="42">
          <cell r="B42">
            <v>22</v>
          </cell>
          <cell r="C42" t="str">
            <v>Белков Александр</v>
          </cell>
          <cell r="D42" t="str">
            <v>07.09.1994</v>
          </cell>
          <cell r="E42" t="str">
            <v>2р</v>
          </cell>
          <cell r="F42" t="str">
            <v>Ярославская</v>
          </cell>
          <cell r="G42" t="str">
            <v>Ярославль, СДЮСШОР-19</v>
          </cell>
          <cell r="H42" t="str">
            <v>Станкевич В.А.</v>
          </cell>
          <cell r="I42">
            <v>60</v>
          </cell>
        </row>
        <row r="43">
          <cell r="B43">
            <v>23</v>
          </cell>
          <cell r="C43" t="str">
            <v>Лобков Александр</v>
          </cell>
          <cell r="D43" t="str">
            <v>03.04.1996</v>
          </cell>
          <cell r="E43" t="str">
            <v>1р</v>
          </cell>
          <cell r="F43" t="str">
            <v>Ярославская</v>
          </cell>
          <cell r="G43" t="str">
            <v>Ярославль, СДЮСШОР-19</v>
          </cell>
          <cell r="H43" t="str">
            <v>Станкевич В.А.</v>
          </cell>
        </row>
        <row r="44">
          <cell r="B44">
            <v>24</v>
          </cell>
          <cell r="C44" t="str">
            <v>Ерофеев Илья</v>
          </cell>
          <cell r="D44" t="str">
            <v>08.03.1994</v>
          </cell>
          <cell r="E44" t="str">
            <v>1р</v>
          </cell>
          <cell r="F44" t="str">
            <v>Ярославская</v>
          </cell>
          <cell r="G44" t="str">
            <v>Ярославль, СДЮСШОР-19</v>
          </cell>
          <cell r="H44" t="str">
            <v>Станкевич В.А.</v>
          </cell>
          <cell r="I44">
            <v>60</v>
          </cell>
        </row>
        <row r="45">
          <cell r="B45">
            <v>27</v>
          </cell>
          <cell r="C45" t="str">
            <v>Терехов Руслан</v>
          </cell>
          <cell r="D45" t="str">
            <v>25.10.1994</v>
          </cell>
          <cell r="E45" t="str">
            <v>1р</v>
          </cell>
          <cell r="F45" t="str">
            <v>Ярославская</v>
          </cell>
          <cell r="G45" t="str">
            <v>Ярославль, СДЮСШОР-19</v>
          </cell>
          <cell r="H45" t="str">
            <v>Сапожников В.П.</v>
          </cell>
        </row>
        <row r="46">
          <cell r="B46">
            <v>183</v>
          </cell>
          <cell r="C46" t="str">
            <v>Мыльников Артем</v>
          </cell>
          <cell r="D46" t="str">
            <v>27.03.1997</v>
          </cell>
          <cell r="E46" t="str">
            <v>КМС</v>
          </cell>
          <cell r="F46" t="str">
            <v>Ярославская</v>
          </cell>
          <cell r="G46" t="str">
            <v>Ярославль, ГУ ЯО ЦСП ШВСМ</v>
          </cell>
          <cell r="H46" t="str">
            <v>Рыбаков В.Ю.</v>
          </cell>
          <cell r="I46" t="str">
            <v>высота</v>
          </cell>
        </row>
        <row r="47">
          <cell r="B47">
            <v>182</v>
          </cell>
          <cell r="C47" t="str">
            <v>Ерохов Павел</v>
          </cell>
          <cell r="D47" t="str">
            <v>21.07.1982</v>
          </cell>
          <cell r="E47" t="str">
            <v>МС</v>
          </cell>
          <cell r="F47" t="str">
            <v>Ярославская</v>
          </cell>
          <cell r="G47" t="str">
            <v>Ярославль</v>
          </cell>
          <cell r="H47" t="str">
            <v>самостоятельно</v>
          </cell>
          <cell r="I47" t="str">
            <v>с/х</v>
          </cell>
        </row>
        <row r="48">
          <cell r="B48">
            <v>184</v>
          </cell>
          <cell r="C48" t="str">
            <v>Гогочури Зураби</v>
          </cell>
          <cell r="D48" t="str">
            <v>22.03.1990</v>
          </cell>
          <cell r="E48" t="str">
            <v>МС</v>
          </cell>
          <cell r="F48" t="str">
            <v>Ярославская</v>
          </cell>
          <cell r="G48" t="str">
            <v>Ярославль, ГУ ЯО ЦСП ШВСМ</v>
          </cell>
          <cell r="H48" t="str">
            <v>Рыбаков В.Ю.</v>
          </cell>
          <cell r="I48" t="str">
            <v>высота</v>
          </cell>
        </row>
        <row r="49">
          <cell r="B49">
            <v>167</v>
          </cell>
          <cell r="C49" t="str">
            <v>Батов Михаил</v>
          </cell>
          <cell r="D49" t="str">
            <v>18.05.1981</v>
          </cell>
          <cell r="E49" t="str">
            <v>3р</v>
          </cell>
          <cell r="F49" t="str">
            <v>Ярославская</v>
          </cell>
          <cell r="G49" t="str">
            <v>Ярославль, СК "Соратник"</v>
          </cell>
          <cell r="H49" t="str">
            <v>Маляренко С.В.</v>
          </cell>
          <cell r="I49" t="str">
            <v>ядро</v>
          </cell>
        </row>
        <row r="50">
          <cell r="B50">
            <v>460</v>
          </cell>
          <cell r="C50" t="str">
            <v>Карпов Максим</v>
          </cell>
          <cell r="D50" t="str">
            <v>18.05.1994</v>
          </cell>
          <cell r="E50" t="str">
            <v>1р</v>
          </cell>
          <cell r="F50" t="str">
            <v>Ярославская</v>
          </cell>
          <cell r="G50" t="str">
            <v>Ярославль, ГУ ЯО ЦСП ШВСМ, СДЮСШОР-19</v>
          </cell>
          <cell r="H50" t="str">
            <v>Рыбаков Я.В., Воронин Е.А.</v>
          </cell>
        </row>
        <row r="51">
          <cell r="B51">
            <v>71</v>
          </cell>
          <cell r="C51" t="str">
            <v>Александров Никита</v>
          </cell>
          <cell r="D51" t="str">
            <v>22.10.1983</v>
          </cell>
          <cell r="E51" t="str">
            <v>МС</v>
          </cell>
          <cell r="F51" t="str">
            <v>Ярославская</v>
          </cell>
          <cell r="G51" t="str">
            <v>Рыбинск, СДЮСШОР-2</v>
          </cell>
          <cell r="H51" t="str">
            <v>Зюзин В.Н.</v>
          </cell>
          <cell r="I51" t="str">
            <v>2000с/п</v>
          </cell>
        </row>
        <row r="52">
          <cell r="B52">
            <v>72</v>
          </cell>
          <cell r="C52" t="str">
            <v>Гусев Роман</v>
          </cell>
          <cell r="D52" t="str">
            <v>08.04.1987</v>
          </cell>
          <cell r="E52" t="str">
            <v>МС</v>
          </cell>
          <cell r="F52" t="str">
            <v>Ярославская</v>
          </cell>
          <cell r="G52" t="str">
            <v>Рыбинск, СДЮСШОР-2</v>
          </cell>
          <cell r="H52" t="str">
            <v>Чупров Ю.Е.</v>
          </cell>
          <cell r="I52">
            <v>1500</v>
          </cell>
        </row>
        <row r="53">
          <cell r="B53">
            <v>75</v>
          </cell>
          <cell r="C53" t="str">
            <v>Симаков Кирилл</v>
          </cell>
          <cell r="D53" t="str">
            <v>05.03.1988</v>
          </cell>
          <cell r="E53" t="str">
            <v>МС</v>
          </cell>
          <cell r="F53" t="str">
            <v>Ярославская</v>
          </cell>
          <cell r="G53" t="str">
            <v>Рыбинск, СДЮСШОР-2</v>
          </cell>
          <cell r="H53" t="str">
            <v>Божко В.А., Громов Н.Б., Бордукова Н.А.</v>
          </cell>
          <cell r="I53">
            <v>400</v>
          </cell>
        </row>
        <row r="54">
          <cell r="B54">
            <v>78</v>
          </cell>
          <cell r="C54" t="str">
            <v>Куликов Сергей</v>
          </cell>
          <cell r="D54" t="str">
            <v>23.02.1995</v>
          </cell>
          <cell r="E54" t="str">
            <v>МС</v>
          </cell>
          <cell r="F54" t="str">
            <v>Ярославская</v>
          </cell>
          <cell r="G54" t="str">
            <v>Рыбинск, СДЮСШОР-2</v>
          </cell>
          <cell r="H54" t="str">
            <v>Сергеева Е.В., Огвоздина Т.В.</v>
          </cell>
          <cell r="I54" t="str">
            <v>7-борье</v>
          </cell>
        </row>
        <row r="55">
          <cell r="B55">
            <v>79</v>
          </cell>
          <cell r="C55" t="str">
            <v>Романов Никита</v>
          </cell>
          <cell r="D55" t="str">
            <v>05.03.1996</v>
          </cell>
          <cell r="E55" t="str">
            <v>КМС</v>
          </cell>
          <cell r="F55" t="str">
            <v>Ярославская</v>
          </cell>
          <cell r="G55" t="str">
            <v>Рыбинск, СДЮСШОР-2</v>
          </cell>
          <cell r="H55" t="str">
            <v>Соколова Н.М., Иванова И.М.</v>
          </cell>
          <cell r="I55">
            <v>60</v>
          </cell>
        </row>
        <row r="56">
          <cell r="B56">
            <v>80</v>
          </cell>
          <cell r="C56" t="str">
            <v>Фридфельдт Данил</v>
          </cell>
          <cell r="D56" t="str">
            <v>06.05.1995</v>
          </cell>
          <cell r="E56" t="str">
            <v>КМС</v>
          </cell>
          <cell r="F56" t="str">
            <v>Ярославская</v>
          </cell>
          <cell r="G56" t="str">
            <v>Рыбинск, СДЮСШОР-2</v>
          </cell>
          <cell r="H56" t="str">
            <v>Сергеева Е.В., Огвоздина Т.В.</v>
          </cell>
          <cell r="I56" t="str">
            <v>7-борье</v>
          </cell>
        </row>
        <row r="57">
          <cell r="B57">
            <v>83</v>
          </cell>
          <cell r="C57" t="str">
            <v>Ильичев Алексей</v>
          </cell>
          <cell r="D57" t="str">
            <v>08.03.1997</v>
          </cell>
          <cell r="E57" t="str">
            <v>1р</v>
          </cell>
          <cell r="F57" t="str">
            <v>Ярославская</v>
          </cell>
          <cell r="G57" t="str">
            <v>Рыбинск, СДЮСШОР-2</v>
          </cell>
          <cell r="H57" t="str">
            <v>Мокроусов А.Ю.</v>
          </cell>
          <cell r="I57">
            <v>400</v>
          </cell>
        </row>
        <row r="58">
          <cell r="B58">
            <v>86</v>
          </cell>
          <cell r="C58" t="str">
            <v>Колобков Иван</v>
          </cell>
          <cell r="D58" t="str">
            <v>18.11.1999</v>
          </cell>
          <cell r="E58" t="str">
            <v>2р</v>
          </cell>
          <cell r="F58" t="str">
            <v>Ярославская</v>
          </cell>
          <cell r="G58" t="str">
            <v>Рыбинск, СДЮСШОР-2</v>
          </cell>
          <cell r="H58" t="str">
            <v>Иванова И.М., Соколова Н.М.</v>
          </cell>
          <cell r="I58">
            <v>60</v>
          </cell>
        </row>
        <row r="59">
          <cell r="B59">
            <v>88</v>
          </cell>
          <cell r="C59" t="str">
            <v>Егинов Тимофей</v>
          </cell>
          <cell r="D59" t="str">
            <v>01.01.2000</v>
          </cell>
          <cell r="E59" t="str">
            <v>1р</v>
          </cell>
          <cell r="F59" t="str">
            <v>Ярославская</v>
          </cell>
          <cell r="G59" t="str">
            <v>Рыбинск, СДЮСШОР-2</v>
          </cell>
          <cell r="H59" t="str">
            <v>Мицик Ю.И., Ивлев В.А.</v>
          </cell>
        </row>
        <row r="60">
          <cell r="B60">
            <v>90</v>
          </cell>
          <cell r="C60" t="str">
            <v>Платонов Андрей</v>
          </cell>
          <cell r="D60" t="str">
            <v>13.06.1999</v>
          </cell>
          <cell r="E60" t="str">
            <v>2р</v>
          </cell>
          <cell r="F60" t="str">
            <v>Ярославская</v>
          </cell>
          <cell r="G60" t="str">
            <v>Рыбинск, СДЮСШОР-2</v>
          </cell>
          <cell r="H60" t="str">
            <v>Филимонова О.А.</v>
          </cell>
          <cell r="I60">
            <v>400</v>
          </cell>
        </row>
        <row r="61">
          <cell r="B61">
            <v>95</v>
          </cell>
          <cell r="C61" t="str">
            <v>Елфимов Арсений</v>
          </cell>
          <cell r="D61" t="str">
            <v>17.09.2001</v>
          </cell>
          <cell r="E61" t="str">
            <v>2р</v>
          </cell>
          <cell r="F61" t="str">
            <v>Ярославская</v>
          </cell>
          <cell r="G61" t="str">
            <v>Рыбинск, СДЮСШОР-2</v>
          </cell>
          <cell r="H61" t="str">
            <v>Пивентьевы С.А., И.В.</v>
          </cell>
          <cell r="I61" t="str">
            <v>7-борье</v>
          </cell>
        </row>
        <row r="62">
          <cell r="B62">
            <v>96</v>
          </cell>
          <cell r="C62" t="str">
            <v>Светлов Даниил</v>
          </cell>
          <cell r="D62" t="str">
            <v>19.11.1999</v>
          </cell>
          <cell r="E62" t="str">
            <v>2р</v>
          </cell>
          <cell r="F62" t="str">
            <v>Ярославская</v>
          </cell>
          <cell r="G62" t="str">
            <v>Рыбинск, СДЮСШОР-8</v>
          </cell>
          <cell r="H62" t="str">
            <v>Зверев В.Н.</v>
          </cell>
          <cell r="I62">
            <v>60</v>
          </cell>
        </row>
        <row r="63">
          <cell r="B63">
            <v>100</v>
          </cell>
          <cell r="C63" t="str">
            <v>Ульянов Дмитрий</v>
          </cell>
          <cell r="D63" t="str">
            <v>20.10.2000</v>
          </cell>
          <cell r="E63" t="str">
            <v>3р</v>
          </cell>
          <cell r="F63" t="str">
            <v>Ярославская</v>
          </cell>
          <cell r="G63" t="str">
            <v>Рыбинск, СДЮСШОР-2</v>
          </cell>
          <cell r="H63" t="str">
            <v>Бордукова Н.А.</v>
          </cell>
          <cell r="I63" t="str">
            <v>2000с/п</v>
          </cell>
        </row>
        <row r="64">
          <cell r="B64">
            <v>101</v>
          </cell>
          <cell r="C64" t="str">
            <v>Маслов Станислав</v>
          </cell>
          <cell r="D64" t="str">
            <v>22.03.2000</v>
          </cell>
          <cell r="E64" t="str">
            <v>3р</v>
          </cell>
          <cell r="F64" t="str">
            <v>Ярославская</v>
          </cell>
          <cell r="G64" t="str">
            <v>Рыбинск, СДЮСШОР-2</v>
          </cell>
          <cell r="H64" t="str">
            <v>Бордукова Н.А.</v>
          </cell>
          <cell r="I64">
            <v>400</v>
          </cell>
        </row>
        <row r="65">
          <cell r="B65">
            <v>102</v>
          </cell>
          <cell r="C65" t="str">
            <v>Стратиенко Алексей</v>
          </cell>
          <cell r="D65" t="str">
            <v>08.07.1999</v>
          </cell>
          <cell r="E65" t="str">
            <v>3р</v>
          </cell>
          <cell r="F65" t="str">
            <v>Ярославская</v>
          </cell>
          <cell r="G65" t="str">
            <v>Рыбинск, СДЮСШОР-2</v>
          </cell>
          <cell r="H65" t="str">
            <v>Бордукова Н.А.</v>
          </cell>
        </row>
        <row r="66">
          <cell r="B66">
            <v>103</v>
          </cell>
          <cell r="C66" t="str">
            <v>Калинин Андрей</v>
          </cell>
          <cell r="D66" t="str">
            <v>28.02.2000</v>
          </cell>
          <cell r="E66" t="str">
            <v>3р</v>
          </cell>
          <cell r="F66" t="str">
            <v>Ярославская</v>
          </cell>
          <cell r="G66" t="str">
            <v>Рыбинск, СДЮСШОР-2</v>
          </cell>
          <cell r="H66" t="str">
            <v>Мицик Ю.И., Ивлев В.А.</v>
          </cell>
          <cell r="I66">
            <v>400</v>
          </cell>
        </row>
        <row r="67">
          <cell r="B67">
            <v>107</v>
          </cell>
          <cell r="C67" t="str">
            <v>Дорожкин Владимир</v>
          </cell>
          <cell r="D67" t="str">
            <v>04.04.1983</v>
          </cell>
          <cell r="E67" t="str">
            <v>МС</v>
          </cell>
          <cell r="F67" t="str">
            <v>Ярославская</v>
          </cell>
          <cell r="G67" t="str">
            <v>Рыбинск, СДЮСШОР-2</v>
          </cell>
          <cell r="H67" t="str">
            <v>Дорожкин В.К.</v>
          </cell>
          <cell r="I67" t="str">
            <v>ядро</v>
          </cell>
        </row>
        <row r="68">
          <cell r="B68">
            <v>108</v>
          </cell>
          <cell r="C68" t="str">
            <v>Савченков Михаил</v>
          </cell>
          <cell r="D68" t="str">
            <v>24.10.1998</v>
          </cell>
          <cell r="E68" t="str">
            <v>1р</v>
          </cell>
          <cell r="F68" t="str">
            <v>Ярославская</v>
          </cell>
          <cell r="G68" t="str">
            <v>Рыбинск, СДЮСШОР-2</v>
          </cell>
          <cell r="H68" t="str">
            <v>Филимонова О.А.</v>
          </cell>
          <cell r="I68">
            <v>60</v>
          </cell>
        </row>
        <row r="69">
          <cell r="C69" t="str">
            <v>Соколов Константин</v>
          </cell>
          <cell r="D69" t="str">
            <v>1980</v>
          </cell>
          <cell r="E69" t="str">
            <v>1р</v>
          </cell>
          <cell r="F69" t="str">
            <v>Ярославская</v>
          </cell>
          <cell r="G69" t="str">
            <v>Рыбинск, СДЮСШОР-2</v>
          </cell>
          <cell r="H69" t="str">
            <v>Дорожкин В.К.</v>
          </cell>
          <cell r="I69">
            <v>60</v>
          </cell>
        </row>
        <row r="70">
          <cell r="B70">
            <v>112</v>
          </cell>
          <cell r="C70" t="str">
            <v>Муров Максим</v>
          </cell>
          <cell r="D70" t="str">
            <v>05.08.1999</v>
          </cell>
          <cell r="E70" t="str">
            <v>3р</v>
          </cell>
          <cell r="F70" t="str">
            <v>Ярославская</v>
          </cell>
          <cell r="G70" t="str">
            <v>Рыбинск, СДЮСШОР-2</v>
          </cell>
          <cell r="H70" t="str">
            <v>Мокроусов А.Ю.</v>
          </cell>
          <cell r="I70">
            <v>400</v>
          </cell>
        </row>
        <row r="71">
          <cell r="B71">
            <v>115</v>
          </cell>
          <cell r="C71" t="str">
            <v>Васильев Антон</v>
          </cell>
          <cell r="D71" t="str">
            <v>20.07.1998</v>
          </cell>
          <cell r="E71" t="str">
            <v>2р</v>
          </cell>
          <cell r="F71" t="str">
            <v>Ярославская</v>
          </cell>
          <cell r="G71" t="str">
            <v>Рыбинск, СДЮСШОР-2</v>
          </cell>
          <cell r="H71" t="str">
            <v>Иванова И.М., Соколова Н.М.</v>
          </cell>
        </row>
        <row r="72">
          <cell r="B72">
            <v>116</v>
          </cell>
          <cell r="C72" t="str">
            <v>Костерин Андрей</v>
          </cell>
          <cell r="D72" t="str">
            <v>12.08.1998</v>
          </cell>
          <cell r="E72" t="str">
            <v>2р</v>
          </cell>
          <cell r="F72" t="str">
            <v>Ярославская</v>
          </cell>
          <cell r="G72" t="str">
            <v>Рыбинск, СДЮСШОР-2</v>
          </cell>
          <cell r="H72" t="str">
            <v>Иванова И.М., Соколова Н.М.</v>
          </cell>
        </row>
        <row r="73">
          <cell r="B73">
            <v>120</v>
          </cell>
          <cell r="C73" t="str">
            <v>Юзбашян Георгий</v>
          </cell>
          <cell r="D73" t="str">
            <v>07.02.1998</v>
          </cell>
          <cell r="E73" t="str">
            <v>2р</v>
          </cell>
          <cell r="F73" t="str">
            <v>Ярославская</v>
          </cell>
          <cell r="G73" t="str">
            <v>Рыбинск, СДЮСШОР-2</v>
          </cell>
          <cell r="H73" t="str">
            <v>Пивентьевы С.А., И.В.</v>
          </cell>
          <cell r="I73" t="str">
            <v>7-борье</v>
          </cell>
        </row>
        <row r="74">
          <cell r="B74">
            <v>121</v>
          </cell>
          <cell r="C74" t="str">
            <v>Павлов Ролан</v>
          </cell>
          <cell r="D74" t="str">
            <v>27.08.2001</v>
          </cell>
          <cell r="E74" t="str">
            <v>3р</v>
          </cell>
          <cell r="F74" t="str">
            <v>Ярославская</v>
          </cell>
          <cell r="G74" t="str">
            <v>Рыбинск, СДЮСШОР-2</v>
          </cell>
          <cell r="H74" t="str">
            <v>Пивентьевы С.А., И.В.</v>
          </cell>
          <cell r="I74" t="str">
            <v>шест</v>
          </cell>
        </row>
        <row r="75">
          <cell r="B75">
            <v>122</v>
          </cell>
          <cell r="C75" t="str">
            <v>Авдоян Толя</v>
          </cell>
          <cell r="D75" t="str">
            <v>12.03.1998</v>
          </cell>
          <cell r="E75" t="str">
            <v>3р</v>
          </cell>
          <cell r="F75" t="str">
            <v>Ярославская</v>
          </cell>
          <cell r="G75" t="str">
            <v>Рыбинск, СДЮСШОР-2</v>
          </cell>
          <cell r="H75" t="str">
            <v>Пивентьевы С.А., И.В.</v>
          </cell>
          <cell r="I75" t="str">
            <v>ядро</v>
          </cell>
        </row>
        <row r="76">
          <cell r="B76">
            <v>123</v>
          </cell>
          <cell r="C76" t="str">
            <v>Зверев Александр</v>
          </cell>
          <cell r="D76" t="str">
            <v>13.04.2001</v>
          </cell>
          <cell r="E76" t="str">
            <v>3р</v>
          </cell>
          <cell r="F76" t="str">
            <v>Ярославская</v>
          </cell>
          <cell r="G76" t="str">
            <v>Рыбинск, СДЮСШОР-2</v>
          </cell>
          <cell r="H76" t="str">
            <v>Пивентьевы С.А., И.В.</v>
          </cell>
          <cell r="I76" t="str">
            <v>ядро</v>
          </cell>
        </row>
        <row r="77">
          <cell r="B77">
            <v>124</v>
          </cell>
          <cell r="C77" t="str">
            <v>Трусов Дмитрий</v>
          </cell>
          <cell r="D77" t="str">
            <v>09.06.1994</v>
          </cell>
          <cell r="E77" t="str">
            <v>1р</v>
          </cell>
          <cell r="F77" t="str">
            <v>Ярославская</v>
          </cell>
          <cell r="G77" t="str">
            <v>Рыбинск, СДЮСШОР-2</v>
          </cell>
          <cell r="H77" t="str">
            <v>Пивентьевы С.А., И.В.</v>
          </cell>
          <cell r="I77" t="str">
            <v>ядро</v>
          </cell>
        </row>
        <row r="78">
          <cell r="B78">
            <v>126</v>
          </cell>
          <cell r="C78" t="str">
            <v>Меркулов Тимофей</v>
          </cell>
          <cell r="D78" t="str">
            <v>09.10.1998</v>
          </cell>
          <cell r="E78" t="str">
            <v>1р</v>
          </cell>
          <cell r="F78" t="str">
            <v>Ярославская</v>
          </cell>
          <cell r="G78" t="str">
            <v>Рыбинск, СДЮСШОР "Темп"</v>
          </cell>
          <cell r="H78" t="str">
            <v>Бочкарев В.М.</v>
          </cell>
        </row>
        <row r="79">
          <cell r="B79">
            <v>168</v>
          </cell>
          <cell r="C79" t="str">
            <v>Ананьев Вячеслав</v>
          </cell>
          <cell r="D79" t="str">
            <v>25.10.1999</v>
          </cell>
          <cell r="E79" t="str">
            <v>2р</v>
          </cell>
          <cell r="F79" t="str">
            <v>Ярославская</v>
          </cell>
          <cell r="G79" t="str">
            <v>Переславль, ДЮСШ</v>
          </cell>
          <cell r="H79" t="str">
            <v>Темнякова А.В.</v>
          </cell>
          <cell r="I79">
            <v>60</v>
          </cell>
        </row>
        <row r="80">
          <cell r="B80">
            <v>169</v>
          </cell>
          <cell r="C80" t="str">
            <v>Григорьев Денис</v>
          </cell>
          <cell r="D80" t="str">
            <v>10.01.1999</v>
          </cell>
          <cell r="E80" t="str">
            <v>2р</v>
          </cell>
          <cell r="F80" t="str">
            <v>Ярославская</v>
          </cell>
          <cell r="G80" t="str">
            <v>Переславль, ДЮСШ</v>
          </cell>
          <cell r="H80" t="str">
            <v>Темнякова А.В.</v>
          </cell>
          <cell r="I80">
            <v>400</v>
          </cell>
        </row>
        <row r="81">
          <cell r="B81">
            <v>172</v>
          </cell>
          <cell r="C81" t="str">
            <v>Кузьмин Павел</v>
          </cell>
          <cell r="D81" t="str">
            <v>14.04.2000</v>
          </cell>
          <cell r="E81" t="str">
            <v>3р</v>
          </cell>
          <cell r="F81" t="str">
            <v>Ярославская</v>
          </cell>
          <cell r="G81" t="str">
            <v>Переславль, ДЮСШ</v>
          </cell>
          <cell r="H81" t="str">
            <v>Цветкова Н.В.</v>
          </cell>
          <cell r="I81">
            <v>400</v>
          </cell>
        </row>
        <row r="82">
          <cell r="B82">
            <v>176</v>
          </cell>
          <cell r="C82" t="str">
            <v>Петропавловский Степан</v>
          </cell>
          <cell r="D82" t="str">
            <v>23.04.2000</v>
          </cell>
          <cell r="E82" t="str">
            <v>2р</v>
          </cell>
          <cell r="F82" t="str">
            <v>Ярославская</v>
          </cell>
          <cell r="G82" t="str">
            <v>Переславль, ДЮСШ</v>
          </cell>
          <cell r="H82" t="str">
            <v>Цветкова Н.В.</v>
          </cell>
          <cell r="I82">
            <v>60</v>
          </cell>
        </row>
        <row r="83">
          <cell r="B83">
            <v>178</v>
          </cell>
          <cell r="C83" t="str">
            <v>Фадеев Алексей</v>
          </cell>
          <cell r="D83" t="str">
            <v>09.05.2000</v>
          </cell>
          <cell r="E83" t="str">
            <v>КМС</v>
          </cell>
          <cell r="F83" t="str">
            <v>Ярославская</v>
          </cell>
          <cell r="G83" t="str">
            <v>Переславль, ДЮСШ</v>
          </cell>
          <cell r="H83" t="str">
            <v>Цветкова Н.В.</v>
          </cell>
          <cell r="I83" t="str">
            <v>высота</v>
          </cell>
        </row>
        <row r="84">
          <cell r="B84">
            <v>179</v>
          </cell>
          <cell r="C84" t="str">
            <v>Холмогоров Никита</v>
          </cell>
          <cell r="D84" t="str">
            <v>27.07.2000</v>
          </cell>
          <cell r="E84" t="str">
            <v>2р</v>
          </cell>
          <cell r="F84" t="str">
            <v>Ярославская</v>
          </cell>
          <cell r="G84" t="str">
            <v>Переславль, ДЮСШ</v>
          </cell>
          <cell r="H84" t="str">
            <v>Цветкова Н.В.</v>
          </cell>
          <cell r="I84" t="str">
            <v>высота</v>
          </cell>
        </row>
        <row r="85">
          <cell r="B85">
            <v>134</v>
          </cell>
          <cell r="C85" t="str">
            <v>Балуев Александр</v>
          </cell>
          <cell r="D85" t="str">
            <v>23.01.2001</v>
          </cell>
          <cell r="E85" t="str">
            <v>2р</v>
          </cell>
          <cell r="F85" t="str">
            <v>Ярославская</v>
          </cell>
          <cell r="G85" t="str">
            <v>Ярославль, ГУ ЯО СШОР по л/а и адаптивному спорту</v>
          </cell>
          <cell r="H85" t="str">
            <v>Лыкова О.В., Филинова С.К.</v>
          </cell>
          <cell r="I85">
            <v>60</v>
          </cell>
        </row>
        <row r="86">
          <cell r="B86">
            <v>141</v>
          </cell>
          <cell r="C86" t="str">
            <v>Казанов Юрий</v>
          </cell>
          <cell r="D86" t="str">
            <v>13.07.1998</v>
          </cell>
          <cell r="E86" t="str">
            <v>1р</v>
          </cell>
          <cell r="F86" t="str">
            <v>Ярославская</v>
          </cell>
          <cell r="G86" t="str">
            <v>Ярославль, ГУ ЯО СШОР по л/а и адаптивному спорту</v>
          </cell>
          <cell r="H86" t="str">
            <v>Филинова С.К., Лыкова О.В.</v>
          </cell>
          <cell r="I86">
            <v>400</v>
          </cell>
        </row>
        <row r="87">
          <cell r="B87">
            <v>142</v>
          </cell>
          <cell r="C87" t="str">
            <v>Юдинцев Даниил</v>
          </cell>
          <cell r="D87" t="str">
            <v>30.07.2000</v>
          </cell>
          <cell r="E87" t="str">
            <v>2р</v>
          </cell>
          <cell r="F87" t="str">
            <v>Ярославская</v>
          </cell>
          <cell r="G87" t="str">
            <v>Ярославль, ГУ ЯО СШОР по л/а и адаптивному спорту</v>
          </cell>
          <cell r="H87" t="str">
            <v>Филинова С.К., Лыкова О.В.</v>
          </cell>
          <cell r="I87">
            <v>400</v>
          </cell>
        </row>
        <row r="88">
          <cell r="B88">
            <v>143</v>
          </cell>
          <cell r="C88" t="str">
            <v>Шашин Сергей</v>
          </cell>
          <cell r="D88" t="str">
            <v>29.03.1999</v>
          </cell>
          <cell r="E88" t="str">
            <v>2р</v>
          </cell>
          <cell r="F88" t="str">
            <v>Ярославская</v>
          </cell>
          <cell r="G88" t="str">
            <v>Ярославль, ГУ ЯО СШОР по л/а и адаптивному спорту</v>
          </cell>
          <cell r="H88" t="str">
            <v>Филинова С.К., Лыкова О.В.</v>
          </cell>
          <cell r="I88">
            <v>400</v>
          </cell>
        </row>
        <row r="89">
          <cell r="B89">
            <v>144</v>
          </cell>
          <cell r="C89" t="str">
            <v>Васнецов Павел</v>
          </cell>
          <cell r="D89" t="str">
            <v>08.08.2001</v>
          </cell>
          <cell r="E89" t="str">
            <v>2р</v>
          </cell>
          <cell r="F89" t="str">
            <v>Ярославская</v>
          </cell>
          <cell r="G89" t="str">
            <v>Ярославль, ГУ ЯО СШОР по л/а и адаптивному спорту</v>
          </cell>
          <cell r="H89" t="str">
            <v>Филинова С.К., Лыкова О.В.</v>
          </cell>
          <cell r="I89">
            <v>1500</v>
          </cell>
        </row>
        <row r="90">
          <cell r="B90">
            <v>147</v>
          </cell>
          <cell r="C90" t="str">
            <v>Прохорычев Иван</v>
          </cell>
          <cell r="D90" t="str">
            <v>28.04.2000</v>
          </cell>
          <cell r="E90" t="str">
            <v>3р</v>
          </cell>
          <cell r="F90" t="str">
            <v>Ярославская</v>
          </cell>
          <cell r="G90" t="str">
            <v>Ярославль, ГУ ЯО СШОР по л/а и адаптивному спорту</v>
          </cell>
          <cell r="H90" t="str">
            <v>Нальгиевы А.А., А.А.</v>
          </cell>
          <cell r="I90" t="str">
            <v>ядро</v>
          </cell>
        </row>
        <row r="91">
          <cell r="B91">
            <v>148</v>
          </cell>
          <cell r="C91" t="str">
            <v>Лукичев Леонид</v>
          </cell>
          <cell r="D91" t="str">
            <v>12.04.2001</v>
          </cell>
          <cell r="E91" t="str">
            <v>3р</v>
          </cell>
          <cell r="F91" t="str">
            <v>Ярославская</v>
          </cell>
          <cell r="G91" t="str">
            <v>Ярославль, ГУ ЯО СШОР по л/а и адаптивному спорту</v>
          </cell>
          <cell r="H91" t="str">
            <v>Нальгиев А.А., Шиловская Т.А.</v>
          </cell>
          <cell r="I91" t="str">
            <v>ядро</v>
          </cell>
        </row>
        <row r="92">
          <cell r="B92">
            <v>150</v>
          </cell>
          <cell r="C92" t="str">
            <v>Гарусков Григорий</v>
          </cell>
          <cell r="D92" t="str">
            <v>03.08.1999</v>
          </cell>
          <cell r="E92" t="str">
            <v>3р</v>
          </cell>
          <cell r="F92" t="str">
            <v>Ярославская</v>
          </cell>
          <cell r="G92" t="str">
            <v>Ярославль, ГУ ЯО СШОР по л/а и адаптивному спорту</v>
          </cell>
          <cell r="H92" t="str">
            <v>Кукса О.П.</v>
          </cell>
          <cell r="I92" t="str">
            <v>ядро</v>
          </cell>
        </row>
        <row r="93">
          <cell r="B93">
            <v>151</v>
          </cell>
          <cell r="C93" t="str">
            <v>Гарусков Михаил</v>
          </cell>
          <cell r="D93" t="str">
            <v>03.08.1999</v>
          </cell>
          <cell r="E93" t="str">
            <v>3р</v>
          </cell>
          <cell r="F93" t="str">
            <v>Ярославская</v>
          </cell>
          <cell r="G93" t="str">
            <v>Ярославль, ГУ ЯО СШОР по л/а и адаптивному спорту</v>
          </cell>
          <cell r="H93" t="str">
            <v>Кукса О.П.</v>
          </cell>
          <cell r="I93" t="str">
            <v>ядро</v>
          </cell>
        </row>
        <row r="94">
          <cell r="B94">
            <v>152</v>
          </cell>
          <cell r="C94" t="str">
            <v>Булатов Илья</v>
          </cell>
          <cell r="D94" t="str">
            <v>09.04.1999</v>
          </cell>
          <cell r="E94" t="str">
            <v>3р</v>
          </cell>
          <cell r="F94" t="str">
            <v>Ярославская</v>
          </cell>
          <cell r="G94" t="str">
            <v>Ярославль, ГУ ЯО СШОР по л/а и адаптивному спорту</v>
          </cell>
          <cell r="H94" t="str">
            <v>Кукса О.П.</v>
          </cell>
          <cell r="I94" t="str">
            <v>ядро</v>
          </cell>
        </row>
        <row r="95">
          <cell r="B95">
            <v>153</v>
          </cell>
          <cell r="C95" t="str">
            <v>Тарасов Егор</v>
          </cell>
          <cell r="D95" t="str">
            <v>17.07.2000</v>
          </cell>
          <cell r="E95" t="str">
            <v>1р</v>
          </cell>
          <cell r="F95" t="str">
            <v>Ярославская</v>
          </cell>
          <cell r="G95" t="str">
            <v>Ярославль, ГУ ЯО СШОР по л/а и адаптивному спорту</v>
          </cell>
          <cell r="H95" t="str">
            <v>Бабашкин В.М., Белоусова М.Н.</v>
          </cell>
          <cell r="I95" t="str">
            <v>высота</v>
          </cell>
        </row>
        <row r="96">
          <cell r="B96">
            <v>156</v>
          </cell>
          <cell r="C96" t="str">
            <v>Погодин Артем</v>
          </cell>
          <cell r="D96" t="str">
            <v>03.11.1995</v>
          </cell>
          <cell r="E96" t="str">
            <v>КМС</v>
          </cell>
          <cell r="F96" t="str">
            <v>Ярославская</v>
          </cell>
          <cell r="G96" t="str">
            <v>Ярославль, ГУ ЯО СШОР по л/а и адаптивному спорту</v>
          </cell>
          <cell r="H96" t="str">
            <v>Бабашкин В.М., Белоусова М.Н.</v>
          </cell>
          <cell r="I96" t="str">
            <v>высота</v>
          </cell>
        </row>
        <row r="97">
          <cell r="B97">
            <v>159</v>
          </cell>
          <cell r="C97" t="str">
            <v>Зайцев Дмитрий</v>
          </cell>
          <cell r="D97" t="str">
            <v>28.05.1999</v>
          </cell>
          <cell r="E97" t="str">
            <v>2р</v>
          </cell>
          <cell r="F97" t="str">
            <v>Ярославская</v>
          </cell>
          <cell r="G97" t="str">
            <v>Ярославль, ГУ ЯО СШОР по л/а и адаптивному спорту</v>
          </cell>
          <cell r="H97" t="str">
            <v>Бабашкин В.М., Белоусова М.Н.</v>
          </cell>
          <cell r="I97" t="str">
            <v>высота</v>
          </cell>
        </row>
        <row r="98">
          <cell r="B98">
            <v>161</v>
          </cell>
          <cell r="C98" t="str">
            <v>Балякаев Максим</v>
          </cell>
          <cell r="D98" t="str">
            <v>17.05.1999</v>
          </cell>
          <cell r="E98" t="str">
            <v>1р</v>
          </cell>
          <cell r="F98" t="str">
            <v>Ярославская</v>
          </cell>
          <cell r="G98" t="str">
            <v>Ярославль, ГУ ЯО СШОР по л/а и адаптивному спорту</v>
          </cell>
          <cell r="H98" t="str">
            <v>Мелещенко М.А.</v>
          </cell>
          <cell r="I98" t="str">
            <v>высота</v>
          </cell>
        </row>
        <row r="99">
          <cell r="B99">
            <v>162</v>
          </cell>
          <cell r="C99" t="str">
            <v>Мудров Илья</v>
          </cell>
          <cell r="D99" t="str">
            <v>17.11.1991</v>
          </cell>
          <cell r="E99" t="str">
            <v>МС</v>
          </cell>
          <cell r="F99" t="str">
            <v>Ярославская</v>
          </cell>
          <cell r="G99" t="str">
            <v>Ярославль, ГУ ЯО СШОР по л/а и адаптивному спорту</v>
          </cell>
          <cell r="H99" t="str">
            <v>Руденко В.Г., Огвоздина Т.В.</v>
          </cell>
          <cell r="I99" t="str">
            <v>шест</v>
          </cell>
        </row>
        <row r="100">
          <cell r="B100">
            <v>163</v>
          </cell>
          <cell r="C100" t="str">
            <v>Просвирин Илья</v>
          </cell>
          <cell r="D100" t="str">
            <v>28.02.1995</v>
          </cell>
          <cell r="E100" t="str">
            <v>КМС</v>
          </cell>
          <cell r="F100" t="str">
            <v>Ярославская</v>
          </cell>
          <cell r="G100" t="str">
            <v>Ярославль, ГУ ЯО СШОР по л/а и адаптивному спорту</v>
          </cell>
          <cell r="H100" t="str">
            <v>Руденко В.Г., Огвоздина Т.В.</v>
          </cell>
          <cell r="I100" t="str">
            <v>шест</v>
          </cell>
        </row>
        <row r="101">
          <cell r="B101">
            <v>164</v>
          </cell>
          <cell r="C101" t="str">
            <v>Пинтусов Виктор</v>
          </cell>
          <cell r="D101" t="str">
            <v>07.02.2000</v>
          </cell>
          <cell r="E101" t="str">
            <v>1р</v>
          </cell>
          <cell r="F101" t="str">
            <v>Ярославская</v>
          </cell>
          <cell r="G101" t="str">
            <v>Ярославль, ГУ ЯО СШОР по л/а и адаптивному спорту</v>
          </cell>
          <cell r="H101" t="str">
            <v>Руденко В.Г., Огвоздина Т.В.</v>
          </cell>
          <cell r="I101" t="str">
            <v>шест</v>
          </cell>
        </row>
        <row r="102">
          <cell r="B102">
            <v>165</v>
          </cell>
          <cell r="C102" t="str">
            <v>Евдакушин Егор</v>
          </cell>
          <cell r="D102" t="str">
            <v>29.04.1999</v>
          </cell>
          <cell r="E102" t="str">
            <v>1р</v>
          </cell>
          <cell r="F102" t="str">
            <v>Ярославская</v>
          </cell>
          <cell r="G102" t="str">
            <v>Ярославль, ГУ ЯО СШОР по л/а и адаптивному спорту</v>
          </cell>
          <cell r="H102" t="str">
            <v>Руденко В.Г., Огвоздина Т.В.</v>
          </cell>
          <cell r="I102" t="str">
            <v>шест</v>
          </cell>
        </row>
        <row r="103">
          <cell r="B103">
            <v>166</v>
          </cell>
          <cell r="C103" t="str">
            <v>Церковный Владислав</v>
          </cell>
          <cell r="D103" t="str">
            <v>04.12.1995</v>
          </cell>
          <cell r="E103" t="str">
            <v>КМС</v>
          </cell>
          <cell r="F103" t="str">
            <v>Ярославская</v>
          </cell>
          <cell r="G103" t="str">
            <v>Ярославль, ГУ ЯО СШОР по л/а и адаптивному спорту</v>
          </cell>
          <cell r="H103" t="str">
            <v>Скулябин А.Б.</v>
          </cell>
          <cell r="I103" t="str">
            <v>шест</v>
          </cell>
        </row>
        <row r="104">
          <cell r="B104">
            <v>376</v>
          </cell>
          <cell r="C104" t="str">
            <v>Никитин Антон</v>
          </cell>
          <cell r="D104" t="str">
            <v>22.03.1989</v>
          </cell>
          <cell r="E104" t="str">
            <v>КМС</v>
          </cell>
          <cell r="F104" t="str">
            <v>Ивановская</v>
          </cell>
          <cell r="G104" t="str">
            <v>Иваново, СДЮСШОР-6</v>
          </cell>
          <cell r="H104" t="str">
            <v>Магницкий М.В., Гудова В.А.</v>
          </cell>
          <cell r="I104" t="str">
            <v>высота</v>
          </cell>
        </row>
        <row r="105">
          <cell r="B105">
            <v>379</v>
          </cell>
          <cell r="C105" t="str">
            <v>Тюрин Антон</v>
          </cell>
          <cell r="D105" t="str">
            <v>03.03.1996</v>
          </cell>
          <cell r="E105" t="str">
            <v>1р</v>
          </cell>
          <cell r="F105" t="str">
            <v>Ивановская</v>
          </cell>
          <cell r="G105" t="str">
            <v>Иваново, ИГЭУ им. В.И. Ленина</v>
          </cell>
          <cell r="H105" t="str">
            <v xml:space="preserve">Магницкий М.В. </v>
          </cell>
          <cell r="I105">
            <v>400</v>
          </cell>
        </row>
        <row r="106">
          <cell r="B106">
            <v>380</v>
          </cell>
          <cell r="C106" t="str">
            <v>Некрасов Александр</v>
          </cell>
          <cell r="D106" t="str">
            <v>16.04.1997</v>
          </cell>
          <cell r="E106" t="str">
            <v>1р</v>
          </cell>
          <cell r="F106" t="str">
            <v>Ивановская</v>
          </cell>
          <cell r="G106" t="str">
            <v>Иваново, СДЮСШОР-6</v>
          </cell>
          <cell r="H106" t="str">
            <v xml:space="preserve">Магницкий М.В. </v>
          </cell>
          <cell r="I106">
            <v>400</v>
          </cell>
        </row>
        <row r="107">
          <cell r="B107">
            <v>381</v>
          </cell>
          <cell r="C107" t="str">
            <v>Владимирцев Александр</v>
          </cell>
          <cell r="D107" t="str">
            <v>21.12.1998</v>
          </cell>
          <cell r="E107" t="str">
            <v>1р</v>
          </cell>
          <cell r="F107" t="str">
            <v>Ивановская</v>
          </cell>
          <cell r="G107" t="str">
            <v>Иваново, ДЮСШ-1</v>
          </cell>
          <cell r="H107" t="str">
            <v xml:space="preserve">Магницкий М.В. </v>
          </cell>
          <cell r="I107">
            <v>60</v>
          </cell>
        </row>
        <row r="108">
          <cell r="B108">
            <v>387</v>
          </cell>
          <cell r="C108" t="str">
            <v>Соколов Павел</v>
          </cell>
          <cell r="D108" t="str">
            <v>22.08.1999</v>
          </cell>
          <cell r="E108" t="str">
            <v>2р</v>
          </cell>
          <cell r="F108" t="str">
            <v>Ивановская</v>
          </cell>
          <cell r="G108" t="str">
            <v>Фурманов, ДЮСШ-СДЮСШОР-6</v>
          </cell>
          <cell r="H108" t="str">
            <v>Малкова И.В., Лукичев А.В.</v>
          </cell>
          <cell r="I108">
            <v>400</v>
          </cell>
        </row>
        <row r="109">
          <cell r="B109">
            <v>388</v>
          </cell>
          <cell r="C109" t="str">
            <v>Горячев Юрий</v>
          </cell>
          <cell r="D109" t="str">
            <v>20.06.1999</v>
          </cell>
          <cell r="E109" t="str">
            <v>2р</v>
          </cell>
          <cell r="F109" t="str">
            <v>Ивановская</v>
          </cell>
          <cell r="G109" t="str">
            <v>Кинешма, СДЮСШОР им. ОЧ С.Клюгина</v>
          </cell>
          <cell r="H109" t="str">
            <v>Мальцев Е.В.</v>
          </cell>
          <cell r="I109" t="str">
            <v>2000с/п</v>
          </cell>
        </row>
        <row r="110">
          <cell r="B110">
            <v>389</v>
          </cell>
          <cell r="C110" t="str">
            <v>Савченко Максим</v>
          </cell>
          <cell r="D110" t="str">
            <v>14.05.1999</v>
          </cell>
          <cell r="E110" t="str">
            <v>2р</v>
          </cell>
          <cell r="F110" t="str">
            <v>Ивановская</v>
          </cell>
          <cell r="G110" t="str">
            <v>Иваново</v>
          </cell>
          <cell r="H110" t="str">
            <v>Рябова И.Д.</v>
          </cell>
          <cell r="I110" t="str">
            <v>тройной</v>
          </cell>
        </row>
        <row r="111">
          <cell r="B111">
            <v>390</v>
          </cell>
          <cell r="C111" t="str">
            <v>Бобков Дмитрий</v>
          </cell>
          <cell r="D111" t="str">
            <v>12.01.2000</v>
          </cell>
          <cell r="E111" t="str">
            <v>КМС</v>
          </cell>
          <cell r="F111" t="str">
            <v>Ивановская</v>
          </cell>
          <cell r="G111" t="str">
            <v>Иваново</v>
          </cell>
          <cell r="H111" t="str">
            <v>Кузинов Н.В.</v>
          </cell>
          <cell r="I111" t="str">
            <v>высота</v>
          </cell>
        </row>
        <row r="112">
          <cell r="B112">
            <v>396</v>
          </cell>
          <cell r="C112" t="str">
            <v>Журавлев Михаил</v>
          </cell>
          <cell r="D112" t="str">
            <v>25.09.1996</v>
          </cell>
          <cell r="E112" t="str">
            <v>1р</v>
          </cell>
          <cell r="F112" t="str">
            <v>Ивановская</v>
          </cell>
          <cell r="G112" t="str">
            <v>Иваново, ИГЭУ им. В.И. Ленина</v>
          </cell>
          <cell r="H112" t="str">
            <v>Гильмутдинов Ю.В., Лукичев А.В.</v>
          </cell>
          <cell r="I112">
            <v>1500</v>
          </cell>
        </row>
        <row r="113">
          <cell r="B113">
            <v>398</v>
          </cell>
          <cell r="C113" t="str">
            <v>Забуравин Андрей</v>
          </cell>
          <cell r="D113" t="str">
            <v>09.11.1994</v>
          </cell>
          <cell r="E113" t="str">
            <v>1р</v>
          </cell>
          <cell r="F113" t="str">
            <v>Ивановская</v>
          </cell>
          <cell r="G113" t="str">
            <v>Иваново, ИГЭУ им. В.И. Ленина</v>
          </cell>
          <cell r="H113" t="str">
            <v>Гильмутдинов Ю.В., Кашникова Т.А.</v>
          </cell>
          <cell r="I113">
            <v>400</v>
          </cell>
        </row>
        <row r="114">
          <cell r="B114">
            <v>399</v>
          </cell>
          <cell r="C114" t="str">
            <v>Куфтырев Дмитрий</v>
          </cell>
          <cell r="D114" t="str">
            <v>29.09.1995</v>
          </cell>
          <cell r="E114" t="str">
            <v>КМС</v>
          </cell>
          <cell r="F114" t="str">
            <v>Ивановская</v>
          </cell>
          <cell r="G114" t="str">
            <v>Иваново, ИГЭУ им. В.И. Ленина</v>
          </cell>
          <cell r="H114" t="str">
            <v>Гильмутдинов Ю.В., Куфтырев А.Л.</v>
          </cell>
          <cell r="I114">
            <v>1500</v>
          </cell>
        </row>
        <row r="115">
          <cell r="B115">
            <v>400</v>
          </cell>
          <cell r="C115" t="str">
            <v>Кузьмин Михаил</v>
          </cell>
          <cell r="D115" t="str">
            <v>19.06.1997</v>
          </cell>
          <cell r="E115" t="str">
            <v>1р</v>
          </cell>
          <cell r="F115" t="str">
            <v>Ивановская</v>
          </cell>
          <cell r="G115" t="str">
            <v>Иваново, ИГЭУ им. В.И. Ленина</v>
          </cell>
          <cell r="H115" t="str">
            <v>Чахунов Е.И.</v>
          </cell>
          <cell r="I115">
            <v>400</v>
          </cell>
        </row>
        <row r="116">
          <cell r="B116">
            <v>401</v>
          </cell>
          <cell r="C116" t="str">
            <v>Краев Алексей</v>
          </cell>
          <cell r="D116" t="str">
            <v>12.02.1993</v>
          </cell>
          <cell r="E116" t="str">
            <v>КМС</v>
          </cell>
          <cell r="F116" t="str">
            <v>Ивановская</v>
          </cell>
          <cell r="G116" t="str">
            <v>Иваново, ИГЭУ им. В.И. Ленина</v>
          </cell>
          <cell r="H116" t="str">
            <v>Чахунов Е.И.</v>
          </cell>
          <cell r="I116">
            <v>60</v>
          </cell>
        </row>
        <row r="117">
          <cell r="B117">
            <v>403</v>
          </cell>
          <cell r="C117" t="str">
            <v>Маров Дмитрий</v>
          </cell>
          <cell r="D117" t="str">
            <v>15.06.1995</v>
          </cell>
          <cell r="E117" t="str">
            <v>1р</v>
          </cell>
          <cell r="F117" t="str">
            <v>Ивановская</v>
          </cell>
          <cell r="G117" t="str">
            <v>Иваново, ИГЭУ им. В.И. Ленина</v>
          </cell>
          <cell r="H117" t="str">
            <v xml:space="preserve">Маринина Н.Н. </v>
          </cell>
          <cell r="I117">
            <v>400</v>
          </cell>
        </row>
        <row r="118">
          <cell r="B118">
            <v>404</v>
          </cell>
          <cell r="C118" t="str">
            <v>Пряхин Максим</v>
          </cell>
          <cell r="D118" t="str">
            <v>20.12.1994</v>
          </cell>
          <cell r="E118" t="str">
            <v>КМС</v>
          </cell>
          <cell r="F118" t="str">
            <v>Ивановская</v>
          </cell>
          <cell r="G118" t="str">
            <v>Иваново, ИГЭУ им. В.И. Ленина</v>
          </cell>
          <cell r="H118" t="str">
            <v xml:space="preserve">Маринина Н.Н., Баринов А.С. </v>
          </cell>
          <cell r="I118">
            <v>400</v>
          </cell>
        </row>
        <row r="119">
          <cell r="C119" t="str">
            <v>Савченко Михаил</v>
          </cell>
          <cell r="D119" t="str">
            <v>14.05.1999</v>
          </cell>
          <cell r="E119" t="str">
            <v>2р</v>
          </cell>
          <cell r="F119" t="str">
            <v>Ивановская</v>
          </cell>
          <cell r="G119" t="str">
            <v>Иваново, ИГЭУ им. В.И. Ленина</v>
          </cell>
          <cell r="H119" t="str">
            <v>Рябова И.Д., Чахунов Е.И.</v>
          </cell>
          <cell r="I119" t="str">
            <v>тройной</v>
          </cell>
        </row>
        <row r="120">
          <cell r="B120">
            <v>406</v>
          </cell>
          <cell r="C120" t="str">
            <v>Учеваткин Дмитрий</v>
          </cell>
          <cell r="D120" t="str">
            <v>23.05.1995</v>
          </cell>
          <cell r="E120" t="str">
            <v>1р</v>
          </cell>
          <cell r="F120" t="str">
            <v>Ивановская</v>
          </cell>
          <cell r="G120" t="str">
            <v>Иваново, ИГЭУ им. В.И. Ленина</v>
          </cell>
          <cell r="H120" t="str">
            <v>Гильмутдинов Ю.В.</v>
          </cell>
          <cell r="I120">
            <v>400</v>
          </cell>
        </row>
        <row r="121">
          <cell r="B121">
            <v>407</v>
          </cell>
          <cell r="C121" t="str">
            <v>Ульянов Артем</v>
          </cell>
          <cell r="D121" t="str">
            <v>22.12.1997</v>
          </cell>
          <cell r="E121" t="str">
            <v>2р</v>
          </cell>
          <cell r="F121" t="str">
            <v>Ивановская</v>
          </cell>
          <cell r="G121" t="str">
            <v>Иваново, ИГЭУ им. В.И. Ленина</v>
          </cell>
          <cell r="H121" t="str">
            <v>Чахунов Е.И., Рябова И.Д.</v>
          </cell>
          <cell r="I121" t="str">
            <v>тройной</v>
          </cell>
        </row>
        <row r="122">
          <cell r="B122">
            <v>411</v>
          </cell>
          <cell r="C122" t="str">
            <v>Лакомкин Виталий</v>
          </cell>
          <cell r="D122" t="str">
            <v>07.02.2001</v>
          </cell>
          <cell r="E122" t="str">
            <v>2р</v>
          </cell>
          <cell r="F122" t="str">
            <v>Костромская</v>
          </cell>
          <cell r="G122" t="str">
            <v>Кострома, КОСДЮСШОР</v>
          </cell>
          <cell r="H122" t="str">
            <v>Дружков А.Н., Макаров В.Н.</v>
          </cell>
          <cell r="I122">
            <v>1500</v>
          </cell>
        </row>
        <row r="123">
          <cell r="B123">
            <v>415</v>
          </cell>
          <cell r="C123" t="str">
            <v>Малков Александр</v>
          </cell>
          <cell r="D123" t="str">
            <v>07.06.1999</v>
          </cell>
          <cell r="E123" t="str">
            <v>2р</v>
          </cell>
          <cell r="F123" t="str">
            <v>Костромская</v>
          </cell>
          <cell r="G123" t="str">
            <v>Кострома, КОСДЮСШОР</v>
          </cell>
          <cell r="H123" t="str">
            <v>Лякин С.И.</v>
          </cell>
          <cell r="I123">
            <v>400</v>
          </cell>
        </row>
        <row r="124">
          <cell r="B124">
            <v>416</v>
          </cell>
          <cell r="C124" t="str">
            <v>Галиулин Константин</v>
          </cell>
          <cell r="D124" t="str">
            <v>13.08.1995</v>
          </cell>
          <cell r="E124" t="str">
            <v>МС</v>
          </cell>
          <cell r="F124" t="str">
            <v>Москва-Костромская</v>
          </cell>
          <cell r="G124" t="str">
            <v>Москва ЦСП-Кострома КОСДЮСШОР</v>
          </cell>
          <cell r="H124" t="str">
            <v>Фролова Т.С., Лякин С.И.</v>
          </cell>
          <cell r="I124">
            <v>1500</v>
          </cell>
        </row>
        <row r="125">
          <cell r="B125">
            <v>420</v>
          </cell>
          <cell r="C125" t="str">
            <v>Ремезов Алексей</v>
          </cell>
          <cell r="D125" t="str">
            <v>13.05.1989</v>
          </cell>
          <cell r="E125" t="str">
            <v>МС</v>
          </cell>
          <cell r="F125" t="str">
            <v>Костромская</v>
          </cell>
          <cell r="G125" t="str">
            <v>Кострома, КОСДЮСШОР</v>
          </cell>
          <cell r="H125" t="str">
            <v>Дружков А.Н.</v>
          </cell>
          <cell r="I125">
            <v>1500</v>
          </cell>
        </row>
        <row r="126">
          <cell r="B126">
            <v>421</v>
          </cell>
          <cell r="C126" t="str">
            <v>Шакиров Илья</v>
          </cell>
          <cell r="D126" t="str">
            <v>04.06.1988</v>
          </cell>
          <cell r="E126" t="str">
            <v>МС</v>
          </cell>
          <cell r="F126" t="str">
            <v>Костромская</v>
          </cell>
          <cell r="G126" t="str">
            <v>Кострома, КОСДЮСШОР</v>
          </cell>
          <cell r="H126" t="str">
            <v>Дружков А.Н.</v>
          </cell>
          <cell r="I126" t="str">
            <v>2000с/п</v>
          </cell>
        </row>
        <row r="127">
          <cell r="B127">
            <v>422</v>
          </cell>
          <cell r="C127" t="str">
            <v>Зинохин Роман</v>
          </cell>
          <cell r="D127" t="str">
            <v>21.12.1993</v>
          </cell>
          <cell r="E127" t="str">
            <v>КМС</v>
          </cell>
          <cell r="F127" t="str">
            <v>Костромская</v>
          </cell>
          <cell r="G127" t="str">
            <v>Кострома, КОСДЮСШОР</v>
          </cell>
          <cell r="H127" t="str">
            <v>Дружков А.Н.</v>
          </cell>
          <cell r="I127" t="str">
            <v>2000с/п</v>
          </cell>
        </row>
        <row r="128">
          <cell r="B128">
            <v>423</v>
          </cell>
          <cell r="C128" t="str">
            <v>Липп Сергей</v>
          </cell>
          <cell r="D128" t="str">
            <v>22.03.1985</v>
          </cell>
          <cell r="E128" t="str">
            <v>КМС</v>
          </cell>
          <cell r="F128" t="str">
            <v>Костромская</v>
          </cell>
          <cell r="G128" t="str">
            <v>Кострома, Динамо</v>
          </cell>
          <cell r="H128" t="str">
            <v>самостоятельно</v>
          </cell>
        </row>
        <row r="129">
          <cell r="B129">
            <v>424</v>
          </cell>
          <cell r="C129" t="str">
            <v>Смирнов Дмитрий</v>
          </cell>
          <cell r="D129" t="str">
            <v>14.01.1995</v>
          </cell>
          <cell r="E129" t="str">
            <v>КМС</v>
          </cell>
          <cell r="F129" t="str">
            <v>Костромская</v>
          </cell>
          <cell r="G129" t="str">
            <v>Кострома, КОСДЮСШОР</v>
          </cell>
          <cell r="H129" t="str">
            <v>Дружков А.Н.</v>
          </cell>
          <cell r="I129">
            <v>400</v>
          </cell>
        </row>
        <row r="130">
          <cell r="B130">
            <v>425</v>
          </cell>
          <cell r="C130" t="str">
            <v>Кошкарёв Рустам</v>
          </cell>
          <cell r="D130" t="str">
            <v>17.02.1996</v>
          </cell>
          <cell r="E130" t="str">
            <v>1р</v>
          </cell>
          <cell r="F130" t="str">
            <v>Костромская</v>
          </cell>
          <cell r="G130" t="str">
            <v>Кострома, КОСДЮСШОР</v>
          </cell>
          <cell r="H130" t="str">
            <v>Дружков А.Н.</v>
          </cell>
          <cell r="I130" t="str">
            <v>2000с/п</v>
          </cell>
        </row>
        <row r="131">
          <cell r="B131">
            <v>426</v>
          </cell>
          <cell r="C131" t="str">
            <v>Дмитриев Сергей</v>
          </cell>
          <cell r="D131" t="str">
            <v>08.03.1994</v>
          </cell>
          <cell r="E131" t="str">
            <v>КМС</v>
          </cell>
          <cell r="F131" t="str">
            <v>Костромская</v>
          </cell>
          <cell r="G131" t="str">
            <v>Кострома, КГУ</v>
          </cell>
          <cell r="H131" t="str">
            <v>Павлов Е.А.</v>
          </cell>
          <cell r="I131">
            <v>400</v>
          </cell>
        </row>
        <row r="132">
          <cell r="B132">
            <v>430</v>
          </cell>
          <cell r="C132" t="str">
            <v>Адугин Алексей</v>
          </cell>
          <cell r="D132" t="str">
            <v>28.03.1998</v>
          </cell>
          <cell r="E132" t="str">
            <v>1р</v>
          </cell>
          <cell r="F132" t="str">
            <v>Костромская</v>
          </cell>
          <cell r="G132" t="str">
            <v>Кострома, КОСДЮСШОР</v>
          </cell>
          <cell r="H132" t="str">
            <v>Дружков А.Н., Макаров В.Н.</v>
          </cell>
          <cell r="I132">
            <v>1500</v>
          </cell>
        </row>
        <row r="133">
          <cell r="B133">
            <v>431</v>
          </cell>
          <cell r="C133" t="str">
            <v>Кузнецов Владислав</v>
          </cell>
          <cell r="D133" t="str">
            <v>27.10.1997</v>
          </cell>
          <cell r="E133" t="str">
            <v>1р</v>
          </cell>
          <cell r="F133" t="str">
            <v>Костромская</v>
          </cell>
          <cell r="G133" t="str">
            <v>Шарья, СДЮСШОР</v>
          </cell>
          <cell r="H133" t="str">
            <v>Шалагинов А.Л.</v>
          </cell>
          <cell r="I133" t="str">
            <v>тройной</v>
          </cell>
        </row>
        <row r="134">
          <cell r="B134">
            <v>432</v>
          </cell>
          <cell r="C134" t="str">
            <v>Ковалёв Константин</v>
          </cell>
          <cell r="D134" t="str">
            <v>06.08.1997</v>
          </cell>
          <cell r="E134" t="str">
            <v>1р</v>
          </cell>
          <cell r="F134" t="str">
            <v>Костромская</v>
          </cell>
          <cell r="G134" t="str">
            <v>Шарья, СДЮСШОР</v>
          </cell>
          <cell r="H134" t="str">
            <v>Аскеров А.М.</v>
          </cell>
          <cell r="I134">
            <v>60</v>
          </cell>
        </row>
        <row r="135">
          <cell r="B135">
            <v>433</v>
          </cell>
          <cell r="C135" t="str">
            <v>Смирнов Иван</v>
          </cell>
          <cell r="D135" t="str">
            <v>25.08.2000</v>
          </cell>
          <cell r="E135" t="str">
            <v>1р</v>
          </cell>
          <cell r="F135" t="str">
            <v>Костромская</v>
          </cell>
          <cell r="G135" t="str">
            <v>Кострома, КОСДЮСШОР</v>
          </cell>
          <cell r="H135" t="str">
            <v>Дружков А.Н.</v>
          </cell>
          <cell r="I135">
            <v>1500</v>
          </cell>
        </row>
        <row r="136">
          <cell r="B136">
            <v>435</v>
          </cell>
          <cell r="C136" t="str">
            <v>Буриков Николай</v>
          </cell>
          <cell r="D136" t="str">
            <v>31.03.1999</v>
          </cell>
          <cell r="E136" t="str">
            <v>1р</v>
          </cell>
          <cell r="F136" t="str">
            <v>Костромская</v>
          </cell>
          <cell r="G136" t="str">
            <v>Шарья, СДЮСШОР</v>
          </cell>
          <cell r="H136" t="str">
            <v>Дружков А.Н., Ефалов Н.Л.</v>
          </cell>
          <cell r="I136">
            <v>1500</v>
          </cell>
        </row>
        <row r="137">
          <cell r="B137">
            <v>436</v>
          </cell>
          <cell r="C137" t="str">
            <v>Виноградов Кирилл</v>
          </cell>
          <cell r="D137" t="str">
            <v>02.12.1999</v>
          </cell>
          <cell r="E137" t="str">
            <v>КМС</v>
          </cell>
          <cell r="F137" t="str">
            <v>Костромская</v>
          </cell>
          <cell r="G137" t="str">
            <v>Шарья, СДЮСШОР</v>
          </cell>
          <cell r="H137" t="str">
            <v>Лякин С.И.</v>
          </cell>
          <cell r="I137" t="str">
            <v>с/х</v>
          </cell>
        </row>
        <row r="138">
          <cell r="B138">
            <v>439</v>
          </cell>
          <cell r="C138" t="str">
            <v>Комаров Егор</v>
          </cell>
          <cell r="D138" t="str">
            <v>29.01.2000</v>
          </cell>
          <cell r="E138" t="str">
            <v>2р</v>
          </cell>
          <cell r="F138" t="str">
            <v>Костромская</v>
          </cell>
          <cell r="G138" t="str">
            <v>Парфеньево, ДЮСШ</v>
          </cell>
          <cell r="H138" t="str">
            <v>Ташматов Р.Р.</v>
          </cell>
          <cell r="I138" t="str">
            <v>ядро</v>
          </cell>
        </row>
        <row r="139">
          <cell r="B139">
            <v>440</v>
          </cell>
          <cell r="C139" t="str">
            <v>Сеготский Даниил</v>
          </cell>
          <cell r="D139" t="str">
            <v>07.06.1999</v>
          </cell>
          <cell r="E139" t="str">
            <v>2р</v>
          </cell>
          <cell r="F139" t="str">
            <v>Костромская</v>
          </cell>
          <cell r="G139" t="str">
            <v>Шарья, СДЮСШОР</v>
          </cell>
          <cell r="H139" t="str">
            <v>Александрова Л.Б.</v>
          </cell>
          <cell r="I139" t="str">
            <v>высота</v>
          </cell>
        </row>
        <row r="140">
          <cell r="B140">
            <v>443</v>
          </cell>
          <cell r="C140" t="str">
            <v>Алексеев Анатолий</v>
          </cell>
          <cell r="D140" t="str">
            <v>21.06.2000</v>
          </cell>
          <cell r="E140" t="str">
            <v>2р</v>
          </cell>
          <cell r="F140" t="str">
            <v>Костромская</v>
          </cell>
          <cell r="G140" t="str">
            <v>Кострома, КОСДЮСШОР</v>
          </cell>
          <cell r="H140" t="str">
            <v>Макаров В.Н.</v>
          </cell>
        </row>
        <row r="141">
          <cell r="B141">
            <v>187</v>
          </cell>
          <cell r="C141" t="str">
            <v>Фалёв Дмитрий</v>
          </cell>
          <cell r="D141" t="str">
            <v>29.04.1983</v>
          </cell>
          <cell r="E141" t="str">
            <v>МС</v>
          </cell>
          <cell r="F141" t="str">
            <v>Архангельская</v>
          </cell>
          <cell r="G141" t="str">
            <v>Северодвинск, ГАУ АО "РЦСП "Поморье"</v>
          </cell>
          <cell r="H141" t="str">
            <v>Солодов А.В., Савенков П.В.</v>
          </cell>
          <cell r="I141">
            <v>60</v>
          </cell>
        </row>
        <row r="142">
          <cell r="B142">
            <v>191</v>
          </cell>
          <cell r="C142" t="str">
            <v>Якимович Владимир</v>
          </cell>
          <cell r="D142" t="str">
            <v>16.10.1993</v>
          </cell>
          <cell r="E142" t="str">
            <v>1р</v>
          </cell>
          <cell r="F142" t="str">
            <v>Архангельская</v>
          </cell>
          <cell r="G142" t="str">
            <v>Котлас, ГБПОУ АО "КПК"</v>
          </cell>
          <cell r="H142" t="str">
            <v>Комлев С.А.</v>
          </cell>
          <cell r="I142">
            <v>1500</v>
          </cell>
        </row>
        <row r="143">
          <cell r="B143">
            <v>193</v>
          </cell>
          <cell r="C143" t="str">
            <v>Резник Иван</v>
          </cell>
          <cell r="D143" t="str">
            <v>07.11.1994</v>
          </cell>
          <cell r="E143" t="str">
            <v>КМС</v>
          </cell>
          <cell r="F143" t="str">
            <v>Архангельская</v>
          </cell>
          <cell r="G143" t="str">
            <v>Архангельск, ГАУ АО "РЦСП "Поморье"</v>
          </cell>
          <cell r="H143" t="str">
            <v>Чернов А.В.</v>
          </cell>
          <cell r="I143" t="str">
            <v>2000 с/п</v>
          </cell>
        </row>
        <row r="144">
          <cell r="B144">
            <v>194</v>
          </cell>
          <cell r="C144" t="str">
            <v>Лукша Владислав</v>
          </cell>
          <cell r="D144" t="str">
            <v>14.01.1996</v>
          </cell>
          <cell r="E144" t="str">
            <v>2р</v>
          </cell>
          <cell r="F144" t="str">
            <v>Архангельская</v>
          </cell>
          <cell r="G144" t="str">
            <v>Архангельск, ГАУ АО "РЦСП "Поморье"</v>
          </cell>
          <cell r="H144" t="str">
            <v>Чернов А.В.</v>
          </cell>
          <cell r="I144">
            <v>1500</v>
          </cell>
        </row>
        <row r="145">
          <cell r="B145">
            <v>195</v>
          </cell>
          <cell r="C145" t="str">
            <v>Полосков Антон</v>
          </cell>
          <cell r="D145" t="str">
            <v>24.04.1995</v>
          </cell>
          <cell r="E145" t="str">
            <v>КМС</v>
          </cell>
          <cell r="F145" t="str">
            <v>Архангельская</v>
          </cell>
          <cell r="G145" t="str">
            <v>Архангельск, САФУ им. М.В. Ломоносова</v>
          </cell>
          <cell r="H145" t="str">
            <v>Мингалев А.Ю., Мингалева А.Г.</v>
          </cell>
          <cell r="I145">
            <v>400</v>
          </cell>
        </row>
        <row r="146">
          <cell r="B146">
            <v>198</v>
          </cell>
          <cell r="C146" t="str">
            <v>Порядин Андрей</v>
          </cell>
          <cell r="D146" t="str">
            <v>12.03.1996</v>
          </cell>
          <cell r="E146" t="str">
            <v>1р</v>
          </cell>
          <cell r="F146" t="str">
            <v>Архангельская</v>
          </cell>
          <cell r="G146" t="str">
            <v>Архангельск, САФУ им. М.В. Ломоносова</v>
          </cell>
          <cell r="H146" t="str">
            <v>Мингалев А.Ю., Мингалева А.Г.</v>
          </cell>
          <cell r="I146">
            <v>400</v>
          </cell>
        </row>
        <row r="147">
          <cell r="B147">
            <v>199</v>
          </cell>
          <cell r="C147" t="str">
            <v>Дуркин Никита</v>
          </cell>
          <cell r="D147" t="str">
            <v>18.07.1995</v>
          </cell>
          <cell r="E147" t="str">
            <v>1р</v>
          </cell>
          <cell r="F147" t="str">
            <v>Архангельская</v>
          </cell>
          <cell r="G147" t="str">
            <v>Архангельск, САФУ им. М.В. Ломоносова</v>
          </cell>
          <cell r="H147" t="str">
            <v>Мингалева А.Г.</v>
          </cell>
          <cell r="I147">
            <v>400</v>
          </cell>
        </row>
        <row r="148">
          <cell r="B148">
            <v>203</v>
          </cell>
          <cell r="C148" t="str">
            <v>Рябчиков Андрей</v>
          </cell>
          <cell r="D148" t="str">
            <v>12.09.1997</v>
          </cell>
          <cell r="E148" t="str">
            <v>1р</v>
          </cell>
          <cell r="F148" t="str">
            <v>Архангельская</v>
          </cell>
          <cell r="G148" t="str">
            <v>Архангельск, САФУ им. М.В. Ломоносова</v>
          </cell>
          <cell r="H148" t="str">
            <v>Брюхова О.Б.</v>
          </cell>
          <cell r="I148">
            <v>400</v>
          </cell>
        </row>
        <row r="149">
          <cell r="B149">
            <v>204</v>
          </cell>
          <cell r="C149" t="str">
            <v>Рудный Павел</v>
          </cell>
          <cell r="D149" t="str">
            <v>20.04.1998</v>
          </cell>
          <cell r="E149" t="str">
            <v>1р</v>
          </cell>
          <cell r="F149" t="str">
            <v>Архангельская</v>
          </cell>
          <cell r="G149" t="str">
            <v>Архангельск, "ДЮСШ № 1"</v>
          </cell>
          <cell r="H149" t="str">
            <v>Брюхова О.Б.</v>
          </cell>
          <cell r="I149">
            <v>400</v>
          </cell>
        </row>
        <row r="150">
          <cell r="B150">
            <v>205</v>
          </cell>
          <cell r="C150" t="str">
            <v>Бондюк Николай</v>
          </cell>
          <cell r="D150" t="str">
            <v>22.05.1997</v>
          </cell>
          <cell r="E150" t="str">
            <v>1р</v>
          </cell>
          <cell r="F150" t="str">
            <v>Архангельская</v>
          </cell>
          <cell r="G150" t="str">
            <v>Архангельск, САФУ им. М.В. Ломоносова</v>
          </cell>
          <cell r="H150" t="str">
            <v>Мингалева А.Г.</v>
          </cell>
          <cell r="I150">
            <v>60</v>
          </cell>
        </row>
        <row r="151">
          <cell r="B151">
            <v>206</v>
          </cell>
          <cell r="C151" t="str">
            <v>Бугаев Кирилл</v>
          </cell>
          <cell r="D151" t="str">
            <v>31.05.1998</v>
          </cell>
          <cell r="E151" t="str">
            <v>1р</v>
          </cell>
          <cell r="F151" t="str">
            <v>Архангельская</v>
          </cell>
          <cell r="G151" t="str">
            <v>Архангельск, "ДЮСШ № 1"</v>
          </cell>
          <cell r="H151" t="str">
            <v>Брюхова О.Б.</v>
          </cell>
          <cell r="I151">
            <v>400</v>
          </cell>
        </row>
        <row r="152">
          <cell r="B152">
            <v>207</v>
          </cell>
          <cell r="C152" t="str">
            <v>Григорьев Даниил</v>
          </cell>
          <cell r="D152" t="str">
            <v>19.04.1998</v>
          </cell>
          <cell r="E152" t="str">
            <v>1р</v>
          </cell>
          <cell r="F152" t="str">
            <v>Архангельская</v>
          </cell>
          <cell r="G152" t="str">
            <v>Архангельск, "ДЮСШ № 1"</v>
          </cell>
          <cell r="H152" t="str">
            <v>Брюхова О.Б.</v>
          </cell>
          <cell r="I152">
            <v>400</v>
          </cell>
        </row>
        <row r="153">
          <cell r="B153">
            <v>208</v>
          </cell>
          <cell r="C153" t="str">
            <v>Голиков Александр</v>
          </cell>
          <cell r="D153" t="str">
            <v>22.01.1998</v>
          </cell>
          <cell r="E153" t="str">
            <v>2р</v>
          </cell>
          <cell r="F153" t="str">
            <v>Архангельская</v>
          </cell>
          <cell r="G153" t="str">
            <v>Архангельск, "ДЮСШ № 1"</v>
          </cell>
          <cell r="H153" t="str">
            <v>Брюхова О.Б.</v>
          </cell>
          <cell r="I153">
            <v>1500</v>
          </cell>
        </row>
        <row r="154">
          <cell r="B154">
            <v>209</v>
          </cell>
          <cell r="C154" t="str">
            <v>Шаньгин Владислав</v>
          </cell>
          <cell r="D154" t="str">
            <v>22.03.1998</v>
          </cell>
          <cell r="E154" t="str">
            <v>1р</v>
          </cell>
          <cell r="F154" t="str">
            <v>Архангельская</v>
          </cell>
          <cell r="G154" t="str">
            <v>Архангельск, АПК "ДЮСШ № 1"</v>
          </cell>
          <cell r="H154" t="str">
            <v>Брюхова О.Б.</v>
          </cell>
          <cell r="I154">
            <v>400</v>
          </cell>
        </row>
        <row r="155">
          <cell r="B155">
            <v>210</v>
          </cell>
          <cell r="C155" t="str">
            <v>Шаньгин Станислав</v>
          </cell>
          <cell r="D155" t="str">
            <v>22.03.1998</v>
          </cell>
          <cell r="E155" t="str">
            <v>1р</v>
          </cell>
          <cell r="F155" t="str">
            <v>Архангельская</v>
          </cell>
          <cell r="G155" t="str">
            <v>Архангельск, АПК "ДЮСШ № 1"</v>
          </cell>
          <cell r="H155" t="str">
            <v>Брюхова О.Б.</v>
          </cell>
          <cell r="I155">
            <v>60</v>
          </cell>
        </row>
        <row r="156">
          <cell r="B156">
            <v>211</v>
          </cell>
          <cell r="C156" t="str">
            <v>Тиммиев Василий</v>
          </cell>
          <cell r="D156" t="str">
            <v>11.03.1999</v>
          </cell>
          <cell r="E156" t="str">
            <v>1р</v>
          </cell>
          <cell r="F156" t="str">
            <v>Архангельская</v>
          </cell>
          <cell r="G156" t="str">
            <v>Северодвинск, ФОК "Севмаш"</v>
          </cell>
          <cell r="H156" t="str">
            <v>Литвиненко А.И.</v>
          </cell>
          <cell r="I156">
            <v>60</v>
          </cell>
        </row>
        <row r="157">
          <cell r="B157">
            <v>212</v>
          </cell>
          <cell r="C157" t="str">
            <v>Шелудин Руслан</v>
          </cell>
          <cell r="D157" t="str">
            <v>04.03.1999</v>
          </cell>
          <cell r="E157" t="str">
            <v>2р</v>
          </cell>
          <cell r="F157" t="str">
            <v>Архангельская</v>
          </cell>
          <cell r="G157" t="str">
            <v>Северодвинск, ГАУ АО "РЦСП "Поморье"</v>
          </cell>
          <cell r="H157" t="str">
            <v>Лебедев В.Н.</v>
          </cell>
          <cell r="I157">
            <v>400</v>
          </cell>
        </row>
        <row r="158">
          <cell r="B158">
            <v>218</v>
          </cell>
          <cell r="C158" t="str">
            <v>Чернов Николай</v>
          </cell>
          <cell r="D158" t="str">
            <v>13.03.2001</v>
          </cell>
          <cell r="E158" t="str">
            <v>3р</v>
          </cell>
          <cell r="F158" t="str">
            <v>Архангельская</v>
          </cell>
          <cell r="G158" t="str">
            <v>Архангельск, ГАУ АО "РЦСП "Поморье"</v>
          </cell>
          <cell r="H158" t="str">
            <v>Чернов А.В.</v>
          </cell>
          <cell r="I158">
            <v>1500</v>
          </cell>
        </row>
        <row r="159">
          <cell r="B159">
            <v>220</v>
          </cell>
          <cell r="C159" t="str">
            <v>Точилов Сергей</v>
          </cell>
          <cell r="D159" t="str">
            <v>14.02.1999</v>
          </cell>
          <cell r="E159" t="str">
            <v>3р</v>
          </cell>
          <cell r="F159" t="str">
            <v>Архангельская</v>
          </cell>
          <cell r="G159" t="str">
            <v>Северодвинск, ФОК "Севмаш"</v>
          </cell>
          <cell r="H159" t="str">
            <v>Литвиненко А.И.</v>
          </cell>
          <cell r="I159">
            <v>400</v>
          </cell>
        </row>
        <row r="160">
          <cell r="B160">
            <v>221</v>
          </cell>
          <cell r="C160" t="str">
            <v>Кунавин Тимофей</v>
          </cell>
          <cell r="D160" t="str">
            <v>23.06.2000</v>
          </cell>
          <cell r="E160" t="str">
            <v>2р</v>
          </cell>
          <cell r="F160" t="str">
            <v>Архангельская</v>
          </cell>
          <cell r="G160" t="str">
            <v>Северодвинск, ФОК "Севмаш"</v>
          </cell>
          <cell r="H160" t="str">
            <v>Литвиненко А.И.</v>
          </cell>
          <cell r="I160">
            <v>60</v>
          </cell>
        </row>
        <row r="161">
          <cell r="B161">
            <v>224</v>
          </cell>
          <cell r="C161" t="str">
            <v>Шушарин Андрей</v>
          </cell>
          <cell r="D161" t="str">
            <v>20.06.2000</v>
          </cell>
          <cell r="E161" t="str">
            <v>3р</v>
          </cell>
          <cell r="F161" t="str">
            <v>Архангельская</v>
          </cell>
          <cell r="G161" t="str">
            <v>Архангельск, "ДЮСШ № 1"</v>
          </cell>
          <cell r="H161" t="str">
            <v>Брюхова О.Б.</v>
          </cell>
          <cell r="I161" t="str">
            <v>2000 с/п</v>
          </cell>
        </row>
        <row r="162">
          <cell r="B162">
            <v>225</v>
          </cell>
          <cell r="C162" t="str">
            <v>Сек Ян</v>
          </cell>
          <cell r="D162" t="str">
            <v>01.07.2000</v>
          </cell>
          <cell r="E162" t="str">
            <v>3р</v>
          </cell>
          <cell r="F162" t="str">
            <v>Архангельская</v>
          </cell>
          <cell r="G162" t="str">
            <v>Архангельск, "ДЮСШ № 1"</v>
          </cell>
          <cell r="H162" t="str">
            <v>Брюхова О.Б.</v>
          </cell>
          <cell r="I162">
            <v>400</v>
          </cell>
        </row>
        <row r="163">
          <cell r="B163">
            <v>226</v>
          </cell>
          <cell r="C163" t="str">
            <v>Киселев Алексей</v>
          </cell>
          <cell r="D163" t="str">
            <v>27.05.1992</v>
          </cell>
          <cell r="E163" t="str">
            <v>КМС</v>
          </cell>
          <cell r="F163" t="str">
            <v>Вологодская</v>
          </cell>
          <cell r="G163" t="str">
            <v>Вологда</v>
          </cell>
          <cell r="H163" t="str">
            <v>Киселев В.Д.</v>
          </cell>
          <cell r="I163" t="str">
            <v>2000 с/п</v>
          </cell>
        </row>
        <row r="164">
          <cell r="B164">
            <v>229</v>
          </cell>
          <cell r="C164" t="str">
            <v>Новослугин Максим</v>
          </cell>
          <cell r="D164" t="str">
            <v>21.08.1995</v>
          </cell>
          <cell r="E164" t="str">
            <v>КМС</v>
          </cell>
          <cell r="F164" t="str">
            <v>Вологодская</v>
          </cell>
          <cell r="G164" t="str">
            <v>Вологда</v>
          </cell>
          <cell r="H164" t="str">
            <v>Синицкий А.Д., Воробьева Н.Н.</v>
          </cell>
          <cell r="I164">
            <v>60</v>
          </cell>
        </row>
        <row r="165">
          <cell r="B165">
            <v>233</v>
          </cell>
          <cell r="C165" t="str">
            <v>Кононенко Павел</v>
          </cell>
          <cell r="D165" t="str">
            <v>02.02.1997</v>
          </cell>
          <cell r="E165" t="str">
            <v>КМС</v>
          </cell>
          <cell r="F165" t="str">
            <v>Вологодская</v>
          </cell>
          <cell r="G165" t="str">
            <v>Череповец МБОУ ДОД "ДЮСШ № 2"</v>
          </cell>
          <cell r="H165" t="str">
            <v>Столбова О.В.</v>
          </cell>
          <cell r="I165">
            <v>60</v>
          </cell>
        </row>
        <row r="166">
          <cell r="B166">
            <v>234</v>
          </cell>
          <cell r="C166" t="str">
            <v>Кошелев Александр</v>
          </cell>
          <cell r="D166" t="str">
            <v>16.10.1997</v>
          </cell>
          <cell r="E166" t="str">
            <v>КМС</v>
          </cell>
          <cell r="F166" t="str">
            <v>Вологодская</v>
          </cell>
          <cell r="G166" t="str">
            <v>Череповец МБОУ ДОД "ДЮСШ № 2"</v>
          </cell>
          <cell r="H166" t="str">
            <v>Волков В.Н., Кошелев Е.Ю</v>
          </cell>
          <cell r="I166">
            <v>1500</v>
          </cell>
        </row>
        <row r="167">
          <cell r="B167">
            <v>235</v>
          </cell>
          <cell r="C167" t="str">
            <v>Беляев Илья</v>
          </cell>
          <cell r="D167" t="str">
            <v>18.01.1998</v>
          </cell>
          <cell r="E167" t="str">
            <v>КМС</v>
          </cell>
          <cell r="F167" t="str">
            <v>Вологодская</v>
          </cell>
          <cell r="G167" t="str">
            <v>Череповец МБОУ ДОД "ДЮСШ № 2"</v>
          </cell>
          <cell r="H167" t="str">
            <v>Лебедев А.В.</v>
          </cell>
          <cell r="I167">
            <v>400</v>
          </cell>
        </row>
        <row r="168">
          <cell r="B168">
            <v>236</v>
          </cell>
          <cell r="C168" t="str">
            <v>Ефимов Александр</v>
          </cell>
          <cell r="D168" t="str">
            <v>04.09.1998</v>
          </cell>
          <cell r="E168" t="str">
            <v>1р</v>
          </cell>
          <cell r="F168" t="str">
            <v>Вологодская</v>
          </cell>
          <cell r="G168" t="str">
            <v>Череповец МБОУ ДОД "ДЮСШ № 2"</v>
          </cell>
          <cell r="H168" t="str">
            <v>Столбова О.В.</v>
          </cell>
          <cell r="I168">
            <v>1500</v>
          </cell>
        </row>
        <row r="169">
          <cell r="B169">
            <v>240</v>
          </cell>
          <cell r="C169" t="str">
            <v>Лужинский Кирилл</v>
          </cell>
          <cell r="D169" t="str">
            <v>23.03.1999</v>
          </cell>
          <cell r="E169" t="str">
            <v>КМС</v>
          </cell>
          <cell r="F169" t="str">
            <v>Вологодская</v>
          </cell>
          <cell r="G169" t="str">
            <v>Череповец МБОУ ДОД "ДЮСШ № 2"</v>
          </cell>
          <cell r="H169" t="str">
            <v>Столбова О.В.</v>
          </cell>
          <cell r="I169">
            <v>400</v>
          </cell>
        </row>
        <row r="170">
          <cell r="B170">
            <v>245</v>
          </cell>
          <cell r="C170" t="str">
            <v>Наклейщиков Алексей</v>
          </cell>
          <cell r="D170" t="str">
            <v>29.03.2000</v>
          </cell>
          <cell r="E170" t="str">
            <v>1р</v>
          </cell>
          <cell r="F170" t="str">
            <v>Вологодская</v>
          </cell>
          <cell r="G170" t="str">
            <v>Череповец МБОУ ДОД "ДЮСШ № 2"</v>
          </cell>
          <cell r="H170" t="str">
            <v>Полторацкий С.В.</v>
          </cell>
          <cell r="I170">
            <v>1500</v>
          </cell>
        </row>
        <row r="171">
          <cell r="B171">
            <v>246</v>
          </cell>
          <cell r="C171" t="str">
            <v>Ширяев Игорь</v>
          </cell>
          <cell r="D171" t="str">
            <v>13.03.1999</v>
          </cell>
          <cell r="E171" t="str">
            <v>1р</v>
          </cell>
          <cell r="F171" t="str">
            <v>Вологодская</v>
          </cell>
          <cell r="G171" t="str">
            <v>Череповец МБОУ ДОД "ДЮСШ № 2"</v>
          </cell>
          <cell r="H171" t="str">
            <v>Полторацкий С.В.</v>
          </cell>
          <cell r="I171">
            <v>60</v>
          </cell>
        </row>
        <row r="172">
          <cell r="B172">
            <v>445</v>
          </cell>
          <cell r="C172" t="str">
            <v>Толоконцев Андрей</v>
          </cell>
          <cell r="D172" t="str">
            <v>05.03.2000</v>
          </cell>
          <cell r="E172" t="str">
            <v>2р</v>
          </cell>
          <cell r="F172" t="str">
            <v>Вологодская</v>
          </cell>
          <cell r="G172" t="str">
            <v>Череповец МБОУ ДОД "ДЮСШ № 2"</v>
          </cell>
          <cell r="H172" t="str">
            <v>Лебедев А.В.</v>
          </cell>
          <cell r="I172">
            <v>400</v>
          </cell>
        </row>
        <row r="173">
          <cell r="B173">
            <v>446</v>
          </cell>
          <cell r="C173" t="str">
            <v>Коркачев Денис</v>
          </cell>
          <cell r="D173" t="str">
            <v>08.03.2000</v>
          </cell>
          <cell r="E173" t="str">
            <v>2р</v>
          </cell>
          <cell r="F173" t="str">
            <v>Вологодская</v>
          </cell>
          <cell r="G173" t="str">
            <v>Череповец МБОУ ДОД "ДЮСШ № 2"</v>
          </cell>
          <cell r="H173" t="str">
            <v>Лебедев А.В.</v>
          </cell>
          <cell r="I173">
            <v>60</v>
          </cell>
        </row>
        <row r="174">
          <cell r="B174">
            <v>447</v>
          </cell>
          <cell r="C174" t="str">
            <v>Антонов Александр</v>
          </cell>
          <cell r="D174" t="str">
            <v>20.01.1999</v>
          </cell>
          <cell r="E174" t="str">
            <v>3р</v>
          </cell>
          <cell r="F174" t="str">
            <v>Вологодская</v>
          </cell>
          <cell r="G174" t="str">
            <v>Череповец МБОУ ДОД "ДЮСШ № 2"</v>
          </cell>
          <cell r="H174" t="str">
            <v>Лебедев А.В.</v>
          </cell>
          <cell r="I174">
            <v>400</v>
          </cell>
        </row>
        <row r="175">
          <cell r="B175">
            <v>449</v>
          </cell>
          <cell r="C175" t="str">
            <v>Грищенко Максим</v>
          </cell>
          <cell r="D175" t="str">
            <v>22.02.1999</v>
          </cell>
          <cell r="E175" t="str">
            <v>2р</v>
          </cell>
          <cell r="F175" t="str">
            <v>Вологодская</v>
          </cell>
          <cell r="G175" t="str">
            <v>Череповец МБОУ ДОД "ДЮСШ № 2"</v>
          </cell>
          <cell r="H175" t="str">
            <v>Столбова О.В.</v>
          </cell>
          <cell r="I175">
            <v>400</v>
          </cell>
        </row>
        <row r="176">
          <cell r="B176">
            <v>451</v>
          </cell>
          <cell r="C176" t="str">
            <v>Паюсов Иван</v>
          </cell>
          <cell r="D176" t="str">
            <v>27.06.1999</v>
          </cell>
          <cell r="E176" t="str">
            <v>2р</v>
          </cell>
          <cell r="F176" t="str">
            <v>Вологодская</v>
          </cell>
          <cell r="G176" t="str">
            <v>Череповец МБОУ ДОД "ДЮСШ № 2"</v>
          </cell>
          <cell r="H176" t="str">
            <v>Столбова О.В.</v>
          </cell>
          <cell r="I176">
            <v>60</v>
          </cell>
        </row>
        <row r="177">
          <cell r="C177" t="str">
            <v>Краснобаев Тимофей</v>
          </cell>
          <cell r="D177" t="str">
            <v>05.04.2000</v>
          </cell>
          <cell r="E177" t="str">
            <v>2р</v>
          </cell>
          <cell r="F177" t="str">
            <v>Вологодская</v>
          </cell>
          <cell r="G177" t="str">
            <v>Череповец МБОУ ДОД "ДЮСШ № 2"</v>
          </cell>
          <cell r="H177" t="str">
            <v>Полторацкий С.В.</v>
          </cell>
          <cell r="I177">
            <v>60</v>
          </cell>
        </row>
        <row r="178">
          <cell r="B178">
            <v>457</v>
          </cell>
          <cell r="C178" t="str">
            <v>Власов Владислав</v>
          </cell>
          <cell r="D178" t="str">
            <v>29.03.2001</v>
          </cell>
          <cell r="E178" t="str">
            <v>2р</v>
          </cell>
          <cell r="F178" t="str">
            <v>Вологодская</v>
          </cell>
          <cell r="G178" t="str">
            <v>Череповец МБОУ ДОД "ДЮСШ № 2"</v>
          </cell>
          <cell r="H178" t="str">
            <v>Боголюбов В.Л.</v>
          </cell>
          <cell r="I178">
            <v>400</v>
          </cell>
        </row>
        <row r="179">
          <cell r="B179">
            <v>346</v>
          </cell>
          <cell r="C179" t="str">
            <v>Смирнов Пайшао</v>
          </cell>
          <cell r="D179" t="str">
            <v>01.08.1996</v>
          </cell>
          <cell r="E179" t="str">
            <v>КМС</v>
          </cell>
          <cell r="F179" t="str">
            <v>Калининградская</v>
          </cell>
          <cell r="G179" t="str">
            <v>Калининград, УОР</v>
          </cell>
          <cell r="H179" t="str">
            <v>Антунович Г.П., Слушкин В.К., Волкова О.В.</v>
          </cell>
          <cell r="I179">
            <v>60</v>
          </cell>
        </row>
        <row r="180">
          <cell r="B180">
            <v>347</v>
          </cell>
          <cell r="C180" t="str">
            <v>Чекин Илья</v>
          </cell>
          <cell r="D180" t="str">
            <v>04.01.1995</v>
          </cell>
          <cell r="E180" t="str">
            <v>КМС</v>
          </cell>
          <cell r="F180" t="str">
            <v>Калининградская</v>
          </cell>
          <cell r="G180" t="str">
            <v>Калининград, СДЮСШОР № 4</v>
          </cell>
          <cell r="H180" t="str">
            <v>Балашов С.Г., Балашова В.А.</v>
          </cell>
          <cell r="I180" t="str">
            <v>тройной</v>
          </cell>
        </row>
        <row r="181">
          <cell r="B181">
            <v>348</v>
          </cell>
          <cell r="C181" t="str">
            <v>Муратов Андрей</v>
          </cell>
          <cell r="D181" t="str">
            <v>15.08.1997</v>
          </cell>
          <cell r="E181" t="str">
            <v>КМС</v>
          </cell>
          <cell r="F181" t="str">
            <v>Калининградская</v>
          </cell>
          <cell r="G181" t="str">
            <v>Калининград, СДЮСШОР № 4</v>
          </cell>
          <cell r="H181" t="str">
            <v>Сельская Л.М., Гадиатова Н.В., Маляревич В.В.</v>
          </cell>
          <cell r="I181">
            <v>60</v>
          </cell>
        </row>
        <row r="182">
          <cell r="B182">
            <v>349</v>
          </cell>
          <cell r="C182" t="str">
            <v>Михеев Андрей</v>
          </cell>
          <cell r="D182" t="str">
            <v>06.05.1998</v>
          </cell>
          <cell r="E182" t="str">
            <v>КМС</v>
          </cell>
          <cell r="F182" t="str">
            <v>Калининградская</v>
          </cell>
          <cell r="G182" t="str">
            <v>Калининград, СДЮСШОР № 4</v>
          </cell>
          <cell r="H182" t="str">
            <v>Сельская Л.М., Гадиатова Н.В., Маляревич В.В.</v>
          </cell>
          <cell r="I182">
            <v>400</v>
          </cell>
        </row>
        <row r="183">
          <cell r="B183">
            <v>350</v>
          </cell>
          <cell r="C183" t="str">
            <v>Ионов Игорь</v>
          </cell>
          <cell r="D183" t="str">
            <v>04.09.1998</v>
          </cell>
          <cell r="E183" t="str">
            <v>1р</v>
          </cell>
          <cell r="F183" t="str">
            <v>Калининградская</v>
          </cell>
          <cell r="G183" t="str">
            <v>Калининград, СДЮСШОР № 4</v>
          </cell>
          <cell r="H183" t="str">
            <v>Сельская Л.М., Маляревич В.В.</v>
          </cell>
          <cell r="I183">
            <v>400</v>
          </cell>
        </row>
        <row r="184">
          <cell r="B184">
            <v>351</v>
          </cell>
          <cell r="C184" t="str">
            <v>Марков Никита</v>
          </cell>
          <cell r="D184" t="str">
            <v>12.01.1998</v>
          </cell>
          <cell r="E184" t="str">
            <v>1р</v>
          </cell>
          <cell r="F184" t="str">
            <v>Калининградская</v>
          </cell>
          <cell r="G184" t="str">
            <v>Калининград, СДЮСШОР № 4</v>
          </cell>
          <cell r="H184" t="str">
            <v xml:space="preserve">Стародубова Т.А. </v>
          </cell>
          <cell r="I184">
            <v>60</v>
          </cell>
        </row>
        <row r="185">
          <cell r="B185">
            <v>352</v>
          </cell>
          <cell r="C185" t="str">
            <v>Савченко Денис</v>
          </cell>
          <cell r="D185" t="str">
            <v>08.04.1998</v>
          </cell>
          <cell r="E185" t="str">
            <v>1р</v>
          </cell>
          <cell r="F185" t="str">
            <v>Калининградская</v>
          </cell>
          <cell r="G185" t="str">
            <v>Калининград, СДЮСШОР № 4</v>
          </cell>
          <cell r="H185" t="str">
            <v>Антунович Г.П., Слушкин В.К.</v>
          </cell>
        </row>
        <row r="186">
          <cell r="B186">
            <v>353</v>
          </cell>
          <cell r="C186" t="str">
            <v>Черноталов Александр</v>
          </cell>
          <cell r="D186" t="str">
            <v>31.05.1997</v>
          </cell>
          <cell r="E186" t="str">
            <v>1р</v>
          </cell>
          <cell r="F186" t="str">
            <v>Калининградская</v>
          </cell>
          <cell r="G186" t="str">
            <v>Калининград, СДЮСШОР № 4</v>
          </cell>
          <cell r="H186" t="str">
            <v>Балашов С.Г., Балашова В.А.</v>
          </cell>
        </row>
        <row r="187">
          <cell r="B187">
            <v>354</v>
          </cell>
          <cell r="C187" t="str">
            <v>Водичев Александр</v>
          </cell>
          <cell r="D187" t="str">
            <v>14.11.1999</v>
          </cell>
          <cell r="E187" t="str">
            <v>1р</v>
          </cell>
          <cell r="F187" t="str">
            <v>Калининградская</v>
          </cell>
          <cell r="G187" t="str">
            <v>Гусев, ДЮСШ</v>
          </cell>
          <cell r="H187" t="str">
            <v>Лукьянов А.А.</v>
          </cell>
          <cell r="I187">
            <v>60</v>
          </cell>
        </row>
        <row r="188">
          <cell r="B188">
            <v>355</v>
          </cell>
          <cell r="C188" t="str">
            <v>Пахолков Никита</v>
          </cell>
          <cell r="D188" t="str">
            <v>04.03.1999</v>
          </cell>
          <cell r="E188" t="str">
            <v>1р</v>
          </cell>
          <cell r="F188" t="str">
            <v>Калининградская</v>
          </cell>
          <cell r="G188" t="str">
            <v>Светлый, СДЮСШОР</v>
          </cell>
          <cell r="H188" t="str">
            <v>Лобков В.Г.</v>
          </cell>
          <cell r="I188">
            <v>60</v>
          </cell>
        </row>
        <row r="189">
          <cell r="B189">
            <v>356</v>
          </cell>
          <cell r="C189" t="str">
            <v>Матвеев Александр</v>
          </cell>
          <cell r="D189" t="str">
            <v>12.03.1999</v>
          </cell>
          <cell r="E189" t="str">
            <v>2р</v>
          </cell>
          <cell r="F189" t="str">
            <v>Калининградская</v>
          </cell>
          <cell r="G189" t="str">
            <v>Калининград, СДЮСШОР № 4</v>
          </cell>
          <cell r="H189" t="str">
            <v>Балашов С.Г., Балашова В.А.</v>
          </cell>
          <cell r="I189">
            <v>60</v>
          </cell>
        </row>
        <row r="190">
          <cell r="B190">
            <v>357</v>
          </cell>
          <cell r="C190" t="str">
            <v>Цвенгер Данил</v>
          </cell>
          <cell r="D190" t="str">
            <v>27.04.1999</v>
          </cell>
          <cell r="E190" t="str">
            <v>1р</v>
          </cell>
          <cell r="F190" t="str">
            <v>Калининградская</v>
          </cell>
          <cell r="G190" t="str">
            <v>Калининград, СДЮСШОР № 4</v>
          </cell>
          <cell r="H190" t="str">
            <v>Шляхтина Е.И., Прохоров В.Е.</v>
          </cell>
          <cell r="I190">
            <v>400</v>
          </cell>
        </row>
        <row r="191">
          <cell r="B191">
            <v>358</v>
          </cell>
          <cell r="C191" t="str">
            <v>Гашимов Геннадий</v>
          </cell>
          <cell r="D191" t="str">
            <v>25.12.1999</v>
          </cell>
          <cell r="E191" t="str">
            <v>1р</v>
          </cell>
          <cell r="F191" t="str">
            <v>Калининградская</v>
          </cell>
          <cell r="G191" t="str">
            <v>СОШ Пионерский</v>
          </cell>
          <cell r="H191" t="str">
            <v>Гашимов Р.А.</v>
          </cell>
          <cell r="I191">
            <v>1500</v>
          </cell>
        </row>
        <row r="192">
          <cell r="B192">
            <v>359</v>
          </cell>
          <cell r="C192" t="str">
            <v>Спиридонов Олег</v>
          </cell>
          <cell r="D192" t="str">
            <v>16.08.1999</v>
          </cell>
          <cell r="E192" t="str">
            <v>1р</v>
          </cell>
          <cell r="F192" t="str">
            <v>Калининградская</v>
          </cell>
          <cell r="G192" t="str">
            <v>Калининград, СДЮСШОР № 4</v>
          </cell>
          <cell r="H192" t="str">
            <v>Антунович Г.П., Слушкин В.К.</v>
          </cell>
        </row>
        <row r="193">
          <cell r="B193">
            <v>360</v>
          </cell>
          <cell r="C193" t="str">
            <v>Журавлёв Александр</v>
          </cell>
          <cell r="D193" t="str">
            <v>03.01.1999</v>
          </cell>
          <cell r="E193" t="str">
            <v>1р</v>
          </cell>
          <cell r="F193" t="str">
            <v>Калининградская</v>
          </cell>
          <cell r="G193" t="str">
            <v>Калининград, СДЮСШОР № 4</v>
          </cell>
          <cell r="H193" t="str">
            <v>Шабанов В.В.</v>
          </cell>
          <cell r="I193" t="str">
            <v>высота</v>
          </cell>
        </row>
        <row r="194">
          <cell r="B194">
            <v>361</v>
          </cell>
          <cell r="C194" t="str">
            <v>Востриков Илья</v>
          </cell>
          <cell r="D194" t="str">
            <v>23.02.1999</v>
          </cell>
          <cell r="E194" t="str">
            <v>2р</v>
          </cell>
          <cell r="F194" t="str">
            <v>Калининградская</v>
          </cell>
          <cell r="G194" t="str">
            <v>Калининград, СДЮСШОР № 4</v>
          </cell>
          <cell r="H194" t="str">
            <v>Степочкина Е.К.</v>
          </cell>
        </row>
        <row r="195">
          <cell r="B195">
            <v>362</v>
          </cell>
          <cell r="C195" t="str">
            <v>Соколов Андрей</v>
          </cell>
          <cell r="D195" t="str">
            <v>1998</v>
          </cell>
          <cell r="E195" t="str">
            <v>2р</v>
          </cell>
          <cell r="F195" t="str">
            <v>Калининградская</v>
          </cell>
          <cell r="G195" t="str">
            <v>Калининград, СДЮСШОР № 4</v>
          </cell>
          <cell r="H195" t="str">
            <v>Антунович Г.П., Слушкин В.К.</v>
          </cell>
          <cell r="I195" t="str">
            <v>шест</v>
          </cell>
        </row>
        <row r="196">
          <cell r="B196">
            <v>332</v>
          </cell>
          <cell r="C196" t="str">
            <v>Эрдинч Денис</v>
          </cell>
          <cell r="D196" t="str">
            <v>09.05.2000</v>
          </cell>
          <cell r="E196" t="str">
            <v>1р</v>
          </cell>
          <cell r="F196" t="str">
            <v>Рес-ка Коми</v>
          </cell>
          <cell r="G196" t="str">
            <v>Сыктывкар, КДЮСШ № 1</v>
          </cell>
          <cell r="H196" t="str">
            <v>Балясников И.Н.</v>
          </cell>
          <cell r="I196">
            <v>60</v>
          </cell>
        </row>
        <row r="197">
          <cell r="B197">
            <v>333</v>
          </cell>
          <cell r="C197" t="str">
            <v>Очеретенко Алексей</v>
          </cell>
          <cell r="D197" t="str">
            <v>21.02.1999</v>
          </cell>
          <cell r="E197" t="str">
            <v>2р</v>
          </cell>
          <cell r="F197" t="str">
            <v>Рес-ка Коми</v>
          </cell>
          <cell r="G197" t="str">
            <v>Сыктывкар, КДЮСШ № 1</v>
          </cell>
          <cell r="H197" t="str">
            <v>Балясников И.Н.</v>
          </cell>
          <cell r="I197">
            <v>60</v>
          </cell>
        </row>
        <row r="198">
          <cell r="B198">
            <v>334</v>
          </cell>
          <cell r="C198" t="str">
            <v>Торопов Виталий</v>
          </cell>
          <cell r="D198" t="str">
            <v>26.02.1994</v>
          </cell>
          <cell r="E198" t="str">
            <v>КМС</v>
          </cell>
          <cell r="F198" t="str">
            <v>Рес-ка Коми</v>
          </cell>
          <cell r="G198" t="str">
            <v>Сыктывкар, КДЮСШ № 1</v>
          </cell>
          <cell r="H198" t="str">
            <v>Балясников И.Н.</v>
          </cell>
          <cell r="I198">
            <v>60</v>
          </cell>
        </row>
        <row r="199">
          <cell r="B199">
            <v>337</v>
          </cell>
          <cell r="C199" t="str">
            <v>Штадлер Артур</v>
          </cell>
          <cell r="D199" t="str">
            <v>21.05.1998</v>
          </cell>
          <cell r="E199" t="str">
            <v>1р</v>
          </cell>
          <cell r="F199" t="str">
            <v>Рес-ка Коми</v>
          </cell>
          <cell r="G199" t="str">
            <v>Сыктывкар, КДЮСШ № 1</v>
          </cell>
          <cell r="H199" t="str">
            <v>Панюкова М.А.</v>
          </cell>
          <cell r="I199">
            <v>60</v>
          </cell>
        </row>
        <row r="200">
          <cell r="B200">
            <v>340</v>
          </cell>
          <cell r="C200" t="str">
            <v>Караваев Николай</v>
          </cell>
          <cell r="D200" t="str">
            <v>05.12.1995</v>
          </cell>
          <cell r="E200" t="str">
            <v>КМС</v>
          </cell>
          <cell r="F200" t="str">
            <v>Рес-ка Коми</v>
          </cell>
          <cell r="G200" t="str">
            <v>Сыктывкар, КДЮСШ № 1</v>
          </cell>
          <cell r="H200" t="str">
            <v>Панюкова М.А.</v>
          </cell>
          <cell r="I200">
            <v>400</v>
          </cell>
        </row>
        <row r="201">
          <cell r="B201">
            <v>341</v>
          </cell>
          <cell r="C201" t="str">
            <v>Муравьев Дмитрий</v>
          </cell>
          <cell r="D201" t="str">
            <v>26.10.1995</v>
          </cell>
          <cell r="E201" t="str">
            <v>1р</v>
          </cell>
          <cell r="F201" t="str">
            <v>Рес-ка Коми</v>
          </cell>
          <cell r="G201" t="str">
            <v>Сыктывкар, КДЮСШ № 1</v>
          </cell>
          <cell r="H201" t="str">
            <v>Панюкова М.А.</v>
          </cell>
          <cell r="I201">
            <v>60</v>
          </cell>
        </row>
        <row r="202">
          <cell r="B202">
            <v>342</v>
          </cell>
          <cell r="C202" t="str">
            <v>Цвиринько Илья</v>
          </cell>
          <cell r="D202" t="str">
            <v>12.04.1999</v>
          </cell>
          <cell r="E202" t="str">
            <v>1р</v>
          </cell>
          <cell r="F202" t="str">
            <v>Рес-ка Коми</v>
          </cell>
          <cell r="G202" t="str">
            <v>Сыктывкар, КДЮСШ № 1</v>
          </cell>
          <cell r="H202" t="str">
            <v>Углова С.И.</v>
          </cell>
          <cell r="I202">
            <v>60</v>
          </cell>
        </row>
        <row r="203">
          <cell r="B203">
            <v>343</v>
          </cell>
          <cell r="C203" t="str">
            <v>Морохин Николай</v>
          </cell>
          <cell r="D203" t="str">
            <v>16.08.1993</v>
          </cell>
          <cell r="E203" t="str">
            <v>1р</v>
          </cell>
          <cell r="F203" t="str">
            <v>Рес-ка Коми</v>
          </cell>
          <cell r="G203" t="str">
            <v>Сыктывкар, КДЮСШ № 1</v>
          </cell>
          <cell r="H203" t="str">
            <v>Панюкова М.А.</v>
          </cell>
          <cell r="I203">
            <v>1500</v>
          </cell>
        </row>
        <row r="204">
          <cell r="B204">
            <v>344</v>
          </cell>
          <cell r="C204" t="str">
            <v>Балясников Иван</v>
          </cell>
          <cell r="D204" t="str">
            <v>15.04.1989</v>
          </cell>
          <cell r="E204" t="str">
            <v>КМС</v>
          </cell>
          <cell r="F204" t="str">
            <v>Рес-ка Коми</v>
          </cell>
          <cell r="G204" t="str">
            <v>Сыктывкар, КДЮСШ № 1</v>
          </cell>
          <cell r="H204" t="str">
            <v>Панюкова М.А.</v>
          </cell>
          <cell r="I204">
            <v>60</v>
          </cell>
        </row>
        <row r="205">
          <cell r="B205">
            <v>296</v>
          </cell>
          <cell r="C205" t="str">
            <v>Изотов Владимир</v>
          </cell>
          <cell r="D205" t="str">
            <v>05.11.2000</v>
          </cell>
          <cell r="E205" t="str">
            <v>3р</v>
          </cell>
          <cell r="F205" t="str">
            <v>Мурманская</v>
          </cell>
          <cell r="G205" t="str">
            <v>Мурманск, СДЮСШОР № 4</v>
          </cell>
          <cell r="H205" t="str">
            <v>Шаверина Е.Н.</v>
          </cell>
          <cell r="I205">
            <v>1500</v>
          </cell>
        </row>
        <row r="206">
          <cell r="B206">
            <v>297</v>
          </cell>
          <cell r="C206" t="str">
            <v>Харохорин Семен</v>
          </cell>
          <cell r="D206" t="str">
            <v>20.10.2000</v>
          </cell>
          <cell r="E206" t="str">
            <v>2р</v>
          </cell>
          <cell r="F206" t="str">
            <v>Мурманская</v>
          </cell>
          <cell r="G206" t="str">
            <v>Мурманск, СДЮСШОР № 4</v>
          </cell>
          <cell r="H206" t="str">
            <v>Шаверина Е.Н.</v>
          </cell>
          <cell r="I206">
            <v>400</v>
          </cell>
        </row>
        <row r="207">
          <cell r="B207">
            <v>299</v>
          </cell>
          <cell r="C207" t="str">
            <v>Глебов Борис</v>
          </cell>
          <cell r="D207" t="str">
            <v>21.06.1999</v>
          </cell>
          <cell r="E207" t="str">
            <v>1р</v>
          </cell>
          <cell r="F207" t="str">
            <v>Мурманская</v>
          </cell>
          <cell r="G207" t="str">
            <v>Мурманск, СДЮСШОР № 4</v>
          </cell>
          <cell r="H207" t="str">
            <v>Ахметов А.Р., Маслова Е.С.</v>
          </cell>
          <cell r="I207">
            <v>60</v>
          </cell>
        </row>
        <row r="208">
          <cell r="B208">
            <v>300</v>
          </cell>
          <cell r="C208" t="str">
            <v>Киреев Владислав</v>
          </cell>
          <cell r="D208" t="str">
            <v>18.03.2000</v>
          </cell>
          <cell r="E208" t="str">
            <v>3р</v>
          </cell>
          <cell r="F208" t="str">
            <v>Мурманская</v>
          </cell>
          <cell r="G208" t="str">
            <v>Мурманск, СДЮСШОР № 4</v>
          </cell>
          <cell r="H208" t="str">
            <v>Семенов Р.В.</v>
          </cell>
          <cell r="I208">
            <v>400</v>
          </cell>
        </row>
        <row r="209">
          <cell r="B209">
            <v>302</v>
          </cell>
          <cell r="C209" t="str">
            <v>Чистяков Максим</v>
          </cell>
          <cell r="D209" t="str">
            <v>19.04.2001</v>
          </cell>
          <cell r="E209" t="str">
            <v>2р</v>
          </cell>
          <cell r="F209" t="str">
            <v>Мурманская</v>
          </cell>
          <cell r="G209" t="str">
            <v>Мурманск, СДЮСШОР № 4</v>
          </cell>
          <cell r="H209" t="str">
            <v>Кацан Т.Н., В.В.</v>
          </cell>
          <cell r="I209">
            <v>1500</v>
          </cell>
        </row>
        <row r="210">
          <cell r="B210">
            <v>303</v>
          </cell>
          <cell r="C210" t="str">
            <v>Подгорнов Александр</v>
          </cell>
          <cell r="D210" t="str">
            <v>05.10.2001</v>
          </cell>
          <cell r="E210" t="str">
            <v>3р</v>
          </cell>
          <cell r="F210" t="str">
            <v>Мурманская</v>
          </cell>
          <cell r="G210" t="str">
            <v>Мурманск, СДЮСШОР № 4</v>
          </cell>
          <cell r="H210" t="str">
            <v>Кацан Т.Н., В.В.</v>
          </cell>
          <cell r="I210">
            <v>400</v>
          </cell>
        </row>
        <row r="211">
          <cell r="B211">
            <v>304</v>
          </cell>
          <cell r="C211" t="str">
            <v>Глушко Александр</v>
          </cell>
          <cell r="D211" t="str">
            <v>18.06.1999</v>
          </cell>
          <cell r="E211" t="str">
            <v>2р</v>
          </cell>
          <cell r="F211" t="str">
            <v>Мурманская</v>
          </cell>
          <cell r="G211" t="str">
            <v>Мурманск, СДЮСШОР № 4</v>
          </cell>
          <cell r="H211" t="str">
            <v>Шаверина Е.Н.</v>
          </cell>
          <cell r="I211">
            <v>400</v>
          </cell>
        </row>
        <row r="212">
          <cell r="B212">
            <v>305</v>
          </cell>
          <cell r="C212" t="str">
            <v>Бурсевич Евгений</v>
          </cell>
          <cell r="D212" t="str">
            <v>18.05.1998</v>
          </cell>
          <cell r="E212" t="str">
            <v>2р</v>
          </cell>
          <cell r="F212" t="str">
            <v>Мурманская</v>
          </cell>
          <cell r="G212" t="str">
            <v>Мурманск, СДЮСШОР № 4</v>
          </cell>
          <cell r="H212" t="str">
            <v>Кацан Т.Н., В.В.</v>
          </cell>
          <cell r="I212">
            <v>1500</v>
          </cell>
        </row>
        <row r="213">
          <cell r="B213">
            <v>308</v>
          </cell>
          <cell r="C213" t="str">
            <v>Шлейник Никита</v>
          </cell>
          <cell r="D213" t="str">
            <v>08.11.1998</v>
          </cell>
          <cell r="E213" t="str">
            <v>2р</v>
          </cell>
          <cell r="F213" t="str">
            <v>Мурманская</v>
          </cell>
          <cell r="G213" t="str">
            <v>Мурманск, СДЮСШОР № 4</v>
          </cell>
          <cell r="H213" t="str">
            <v>Кацан Т.Н., В.В.</v>
          </cell>
          <cell r="I213">
            <v>60</v>
          </cell>
        </row>
        <row r="214">
          <cell r="B214">
            <v>310</v>
          </cell>
          <cell r="C214" t="str">
            <v>Тимофеев Сергей</v>
          </cell>
          <cell r="D214" t="str">
            <v>20.11.1997</v>
          </cell>
          <cell r="E214" t="str">
            <v>2р</v>
          </cell>
          <cell r="F214" t="str">
            <v>Мурманская</v>
          </cell>
          <cell r="G214" t="str">
            <v>Североморск, СДЮСШОР № 4</v>
          </cell>
          <cell r="H214" t="str">
            <v>Агупова О.Б., Кацан Т.Н.</v>
          </cell>
          <cell r="I214">
            <v>400</v>
          </cell>
        </row>
        <row r="215">
          <cell r="B215">
            <v>311</v>
          </cell>
          <cell r="C215" t="str">
            <v>Тимошин Олег</v>
          </cell>
          <cell r="D215" t="str">
            <v>23.10.1998</v>
          </cell>
          <cell r="E215" t="str">
            <v>2р</v>
          </cell>
          <cell r="F215" t="str">
            <v>Мурманская</v>
          </cell>
          <cell r="G215" t="str">
            <v>п. Высокий</v>
          </cell>
          <cell r="H215" t="str">
            <v>Михалев В.В., Шаверина Е.Н.</v>
          </cell>
          <cell r="I215">
            <v>60</v>
          </cell>
        </row>
        <row r="216">
          <cell r="B216">
            <v>313</v>
          </cell>
          <cell r="C216" t="str">
            <v>Кузикин Владислав</v>
          </cell>
          <cell r="D216" t="str">
            <v>08.03.1996</v>
          </cell>
          <cell r="E216" t="str">
            <v>1р</v>
          </cell>
          <cell r="F216" t="str">
            <v>Мурманская</v>
          </cell>
          <cell r="G216" t="str">
            <v>Мурманск, СДЮСШОР № 4</v>
          </cell>
          <cell r="H216" t="str">
            <v>Фарутин Н.В.</v>
          </cell>
          <cell r="I216">
            <v>60</v>
          </cell>
        </row>
        <row r="217">
          <cell r="B217">
            <v>315</v>
          </cell>
          <cell r="C217" t="str">
            <v>Казарян Миран</v>
          </cell>
          <cell r="D217" t="str">
            <v>20.01.1994</v>
          </cell>
          <cell r="E217" t="str">
            <v>КМС</v>
          </cell>
          <cell r="F217" t="str">
            <v>Мурманская</v>
          </cell>
          <cell r="G217" t="str">
            <v>Мурманск, СДЮСШОР № 4, ЦСП</v>
          </cell>
          <cell r="H217" t="str">
            <v>Семенов Р.В.</v>
          </cell>
          <cell r="I217">
            <v>60</v>
          </cell>
        </row>
        <row r="218">
          <cell r="B218">
            <v>320</v>
          </cell>
          <cell r="C218" t="str">
            <v>Миронов Евгений</v>
          </cell>
          <cell r="D218" t="str">
            <v>21.04.1993</v>
          </cell>
          <cell r="E218" t="str">
            <v>КМС</v>
          </cell>
          <cell r="F218" t="str">
            <v>Мурманская</v>
          </cell>
          <cell r="G218" t="str">
            <v>Мурманск, СДЮСШОР № 4, ЦСП</v>
          </cell>
          <cell r="H218" t="str">
            <v>Кацан Т.Н.</v>
          </cell>
          <cell r="I218">
            <v>1500</v>
          </cell>
        </row>
        <row r="219">
          <cell r="B219">
            <v>322</v>
          </cell>
          <cell r="C219" t="str">
            <v>Улижов Вадим</v>
          </cell>
          <cell r="D219" t="str">
            <v>18.12.1977</v>
          </cell>
          <cell r="E219" t="str">
            <v>КМС</v>
          </cell>
          <cell r="F219" t="str">
            <v>Мурманская</v>
          </cell>
          <cell r="G219" t="str">
            <v>Мурманск, СДЮСШОР № 4</v>
          </cell>
          <cell r="H219" t="str">
            <v>Ахметов А.Р.</v>
          </cell>
          <cell r="I219">
            <v>1500</v>
          </cell>
        </row>
        <row r="220">
          <cell r="B220">
            <v>323</v>
          </cell>
          <cell r="C220" t="str">
            <v>Радзишевский Евгений</v>
          </cell>
          <cell r="D220" t="str">
            <v>13.02.1993</v>
          </cell>
          <cell r="E220" t="str">
            <v>КМС</v>
          </cell>
          <cell r="F220" t="str">
            <v>Мурманская</v>
          </cell>
          <cell r="G220" t="str">
            <v>Мурманск, СДЮСШОР № 4</v>
          </cell>
          <cell r="H220" t="str">
            <v>Фарутин Н.В.</v>
          </cell>
          <cell r="I220">
            <v>60</v>
          </cell>
        </row>
        <row r="221">
          <cell r="B221">
            <v>324</v>
          </cell>
          <cell r="C221" t="str">
            <v>Котляров Евгений</v>
          </cell>
          <cell r="D221" t="str">
            <v>11.11.1987</v>
          </cell>
          <cell r="E221" t="str">
            <v>МСМК</v>
          </cell>
          <cell r="F221" t="str">
            <v>Мурманская</v>
          </cell>
          <cell r="G221" t="str">
            <v>Мурманск-Карелия, ЦСП-СДЮСШОР-3,СДЮСШОР-4</v>
          </cell>
          <cell r="H221" t="str">
            <v>Воробьев С.А., Фарутин Н.В.</v>
          </cell>
          <cell r="I221">
            <v>60</v>
          </cell>
        </row>
        <row r="222">
          <cell r="C222" t="str">
            <v>Федин Андрей</v>
          </cell>
          <cell r="D222" t="str">
            <v>02.08.1986</v>
          </cell>
          <cell r="E222" t="str">
            <v>МС</v>
          </cell>
          <cell r="F222" t="str">
            <v>Мурманская</v>
          </cell>
          <cell r="H222" t="str">
            <v>Воробьев С.А., Фарутин Н.В.</v>
          </cell>
          <cell r="I222">
            <v>60</v>
          </cell>
        </row>
        <row r="223">
          <cell r="B223">
            <v>326</v>
          </cell>
          <cell r="C223" t="str">
            <v>Семенов Руслан</v>
          </cell>
          <cell r="D223" t="str">
            <v>13.08.1984</v>
          </cell>
          <cell r="E223" t="str">
            <v>КМС</v>
          </cell>
          <cell r="F223" t="str">
            <v>Мурманская</v>
          </cell>
          <cell r="G223" t="str">
            <v>Мурманск, СДЮСШОР № 4</v>
          </cell>
          <cell r="H223" t="str">
            <v>Семенов Р.В.</v>
          </cell>
          <cell r="I223">
            <v>60</v>
          </cell>
        </row>
        <row r="224">
          <cell r="B224">
            <v>249</v>
          </cell>
          <cell r="C224" t="str">
            <v>Корнилов Александр</v>
          </cell>
          <cell r="D224" t="str">
            <v>24.08.1990</v>
          </cell>
          <cell r="E224" t="str">
            <v>КМС</v>
          </cell>
          <cell r="F224" t="str">
            <v>Владимирская</v>
          </cell>
          <cell r="G224" t="str">
            <v>Владимир, СДЮСШОР-4, Динамо</v>
          </cell>
          <cell r="H224" t="str">
            <v>Саков А.П., Плотников П.Н.</v>
          </cell>
          <cell r="I224">
            <v>400</v>
          </cell>
        </row>
        <row r="225">
          <cell r="B225">
            <v>250</v>
          </cell>
          <cell r="C225" t="str">
            <v>Смирнов Данила</v>
          </cell>
          <cell r="D225" t="str">
            <v>08.06.1995</v>
          </cell>
          <cell r="E225" t="str">
            <v>КМС</v>
          </cell>
          <cell r="F225" t="str">
            <v>Москва-Владимирская</v>
          </cell>
          <cell r="G225" t="str">
            <v xml:space="preserve">Москва-Владимир, ЮМ, СДЮСШОР-4 </v>
          </cell>
          <cell r="H225" t="str">
            <v>Бурлаков О.П., Кравцова К.О., Трошин Г.А.</v>
          </cell>
          <cell r="I225">
            <v>60</v>
          </cell>
        </row>
        <row r="226">
          <cell r="B226">
            <v>251</v>
          </cell>
          <cell r="C226" t="str">
            <v>Агафонов Павел</v>
          </cell>
          <cell r="D226" t="str">
            <v>28.08.1995</v>
          </cell>
          <cell r="E226" t="str">
            <v>МС</v>
          </cell>
          <cell r="F226" t="str">
            <v>Москва-Владимирская</v>
          </cell>
          <cell r="G226" t="str">
            <v xml:space="preserve">Москва-Владимир, РА, ЮМ, СДЮСШОР-4 </v>
          </cell>
          <cell r="H226" t="str">
            <v>Бурлаков О.П., Кравцова К.О., Коробова П.А.</v>
          </cell>
          <cell r="I226">
            <v>400</v>
          </cell>
        </row>
        <row r="227">
          <cell r="B227">
            <v>252</v>
          </cell>
          <cell r="C227" t="str">
            <v>Кацай Владислав</v>
          </cell>
          <cell r="D227" t="str">
            <v>18.03.1996</v>
          </cell>
          <cell r="E227" t="str">
            <v>КМС</v>
          </cell>
          <cell r="F227" t="str">
            <v>Москва-Владимирская</v>
          </cell>
          <cell r="G227" t="str">
            <v xml:space="preserve">Москва-Владимир, ЮМ, СДЮСШОР-4 </v>
          </cell>
          <cell r="H227" t="str">
            <v>Бурлаков О.П., Кравцова К.О., Коробова П.А.</v>
          </cell>
          <cell r="I227">
            <v>400</v>
          </cell>
        </row>
        <row r="228">
          <cell r="B228">
            <v>253</v>
          </cell>
          <cell r="C228" t="str">
            <v>Стекольников Максим</v>
          </cell>
          <cell r="D228" t="str">
            <v>10.03.1995</v>
          </cell>
          <cell r="E228" t="str">
            <v>КМС</v>
          </cell>
          <cell r="F228" t="str">
            <v>Владимирская</v>
          </cell>
          <cell r="G228" t="str">
            <v>Владимир, СДЮСШОР-4</v>
          </cell>
          <cell r="H228" t="str">
            <v>Бурлаков О.П., Судаков К.А., Ермишин М.М.</v>
          </cell>
          <cell r="I228">
            <v>400</v>
          </cell>
        </row>
        <row r="229">
          <cell r="B229">
            <v>255</v>
          </cell>
          <cell r="C229" t="str">
            <v>Крылов Денис</v>
          </cell>
          <cell r="D229" t="str">
            <v>14.04.1996</v>
          </cell>
          <cell r="E229" t="str">
            <v>КМС</v>
          </cell>
          <cell r="F229" t="str">
            <v>Владимирская</v>
          </cell>
          <cell r="G229" t="str">
            <v>Ковров, СК "Вымпел"</v>
          </cell>
          <cell r="H229" t="str">
            <v>Птушкина Н.И.</v>
          </cell>
          <cell r="I229">
            <v>60</v>
          </cell>
        </row>
        <row r="230">
          <cell r="B230">
            <v>256</v>
          </cell>
          <cell r="C230" t="str">
            <v>Пушкарев Максим</v>
          </cell>
          <cell r="D230" t="str">
            <v>27.12.1996</v>
          </cell>
          <cell r="E230" t="str">
            <v>КМС</v>
          </cell>
          <cell r="F230" t="str">
            <v>Владимирская</v>
          </cell>
          <cell r="G230" t="str">
            <v>Владимир, СДЮСШОР-4</v>
          </cell>
          <cell r="H230" t="str">
            <v>Герцен Е.А., Саков А.П.</v>
          </cell>
          <cell r="I230">
            <v>1500</v>
          </cell>
        </row>
        <row r="231">
          <cell r="B231">
            <v>258</v>
          </cell>
          <cell r="C231" t="str">
            <v>Болотов Сергей</v>
          </cell>
          <cell r="D231" t="str">
            <v>09.04.1996</v>
          </cell>
          <cell r="E231" t="str">
            <v>КМС</v>
          </cell>
          <cell r="F231" t="str">
            <v>Владимирская</v>
          </cell>
          <cell r="G231" t="str">
            <v>Владимир, СДЮСШОР-4</v>
          </cell>
          <cell r="H231" t="str">
            <v>Герцен Е.А.</v>
          </cell>
          <cell r="I231">
            <v>1500</v>
          </cell>
        </row>
        <row r="232">
          <cell r="B232">
            <v>259</v>
          </cell>
          <cell r="C232" t="str">
            <v>Быковский Андрей</v>
          </cell>
          <cell r="D232" t="str">
            <v>24.05.1997</v>
          </cell>
          <cell r="E232" t="str">
            <v>КМС</v>
          </cell>
          <cell r="F232" t="str">
            <v>Владимирская</v>
          </cell>
          <cell r="G232" t="str">
            <v>Ковров, СК "Вымпел"</v>
          </cell>
          <cell r="H232" t="str">
            <v>Птушкина Н.И.</v>
          </cell>
          <cell r="I232">
            <v>60</v>
          </cell>
        </row>
        <row r="233">
          <cell r="B233">
            <v>260</v>
          </cell>
          <cell r="C233" t="str">
            <v>Сизов Андрей</v>
          </cell>
          <cell r="D233" t="str">
            <v>15.05.1997</v>
          </cell>
          <cell r="E233" t="str">
            <v>КМС</v>
          </cell>
          <cell r="F233" t="str">
            <v>Владимирская</v>
          </cell>
          <cell r="G233" t="str">
            <v>Владимир, ШВСМ, Д</v>
          </cell>
          <cell r="H233" t="str">
            <v>Саков А.П., Сычев А.С.</v>
          </cell>
          <cell r="I233">
            <v>1500</v>
          </cell>
        </row>
        <row r="234">
          <cell r="B234">
            <v>261</v>
          </cell>
          <cell r="C234" t="str">
            <v>Борков Артем</v>
          </cell>
          <cell r="D234" t="str">
            <v>20.04.1998</v>
          </cell>
          <cell r="E234" t="str">
            <v>2р</v>
          </cell>
          <cell r="F234" t="str">
            <v>Владимирская</v>
          </cell>
          <cell r="G234" t="str">
            <v>Владимир, СДЮСШОР-4</v>
          </cell>
          <cell r="H234" t="str">
            <v>Куфтырев А.Л.</v>
          </cell>
          <cell r="I234">
            <v>1500</v>
          </cell>
        </row>
        <row r="235">
          <cell r="B235">
            <v>265</v>
          </cell>
          <cell r="C235" t="str">
            <v>Жокин Никита</v>
          </cell>
          <cell r="D235" t="str">
            <v>31.01.1999</v>
          </cell>
          <cell r="E235" t="str">
            <v>1р</v>
          </cell>
          <cell r="F235" t="str">
            <v>Владимирская</v>
          </cell>
          <cell r="G235" t="str">
            <v>Ковров, СКиД</v>
          </cell>
          <cell r="H235" t="str">
            <v>Новиков С.А.</v>
          </cell>
          <cell r="I235">
            <v>60</v>
          </cell>
        </row>
        <row r="236">
          <cell r="B236">
            <v>266</v>
          </cell>
          <cell r="C236" t="str">
            <v>Мысин Иван</v>
          </cell>
          <cell r="D236" t="str">
            <v>24.07.1999</v>
          </cell>
          <cell r="E236" t="str">
            <v>2р</v>
          </cell>
          <cell r="F236" t="str">
            <v>Владимирская</v>
          </cell>
          <cell r="G236" t="str">
            <v>Ковров, СКиД</v>
          </cell>
          <cell r="H236" t="str">
            <v>Новиков С.А.</v>
          </cell>
          <cell r="I236" t="str">
            <v>7-борье</v>
          </cell>
        </row>
        <row r="237">
          <cell r="B237">
            <v>267</v>
          </cell>
          <cell r="C237" t="str">
            <v>Ивлев Влад</v>
          </cell>
          <cell r="D237" t="str">
            <v>04.04.2000</v>
          </cell>
          <cell r="E237" t="str">
            <v>2р</v>
          </cell>
          <cell r="F237" t="str">
            <v>Владимирская</v>
          </cell>
          <cell r="G237" t="str">
            <v>Александров, СДЮСШ им. О. Даниловой</v>
          </cell>
          <cell r="H237" t="str">
            <v>Сычев А.С.</v>
          </cell>
          <cell r="I237" t="str">
            <v>тройной</v>
          </cell>
        </row>
        <row r="238">
          <cell r="B238">
            <v>271</v>
          </cell>
          <cell r="C238" t="str">
            <v>Якутин Денис</v>
          </cell>
          <cell r="D238" t="str">
            <v>07.10.1999</v>
          </cell>
          <cell r="E238" t="str">
            <v>2р</v>
          </cell>
          <cell r="F238" t="str">
            <v>Владимирская</v>
          </cell>
          <cell r="G238" t="str">
            <v>Владимир, СДЮСШОР-4</v>
          </cell>
          <cell r="H238" t="str">
            <v>Плотников П.Н.</v>
          </cell>
          <cell r="I238">
            <v>1500</v>
          </cell>
        </row>
        <row r="239">
          <cell r="B239">
            <v>272</v>
          </cell>
          <cell r="C239" t="str">
            <v>Пискунов Артем</v>
          </cell>
          <cell r="D239" t="str">
            <v>03.03.1999</v>
          </cell>
          <cell r="E239" t="str">
            <v>1р</v>
          </cell>
          <cell r="F239" t="str">
            <v>Владимирская</v>
          </cell>
          <cell r="G239" t="str">
            <v>Ковров, СК "Вымпел"</v>
          </cell>
          <cell r="H239" t="str">
            <v>Птушкина Н.И.</v>
          </cell>
          <cell r="I239">
            <v>60</v>
          </cell>
        </row>
        <row r="240">
          <cell r="B240">
            <v>273</v>
          </cell>
          <cell r="C240" t="str">
            <v>Кирейко Денис</v>
          </cell>
          <cell r="D240" t="str">
            <v>23.11.2000</v>
          </cell>
          <cell r="E240" t="str">
            <v>2р</v>
          </cell>
          <cell r="F240" t="str">
            <v>Владимирская</v>
          </cell>
          <cell r="G240" t="str">
            <v>Владимир, СДЮСШОР-4</v>
          </cell>
          <cell r="H240" t="str">
            <v>Кравцова К.О., Коробова П.А.</v>
          </cell>
          <cell r="I240">
            <v>60</v>
          </cell>
        </row>
        <row r="241">
          <cell r="B241">
            <v>274</v>
          </cell>
          <cell r="C241" t="str">
            <v>Шумаков Илья</v>
          </cell>
          <cell r="D241" t="str">
            <v>20.06.1999</v>
          </cell>
          <cell r="E241" t="str">
            <v>1р</v>
          </cell>
          <cell r="F241" t="str">
            <v>Владимирская</v>
          </cell>
          <cell r="G241" t="str">
            <v>Владимир, СДЮСШОР-4</v>
          </cell>
          <cell r="H241" t="str">
            <v>Кравцова К.О., Коробова П.А.</v>
          </cell>
          <cell r="I241">
            <v>60</v>
          </cell>
        </row>
        <row r="242">
          <cell r="B242">
            <v>275</v>
          </cell>
          <cell r="C242" t="str">
            <v>Шибутов Матвей</v>
          </cell>
          <cell r="D242" t="str">
            <v>18.04.2001</v>
          </cell>
          <cell r="E242" t="str">
            <v>2р</v>
          </cell>
          <cell r="F242" t="str">
            <v>Владимирская</v>
          </cell>
          <cell r="G242" t="str">
            <v>Владимир, СДЮСШОР-4</v>
          </cell>
          <cell r="H242" t="str">
            <v>Герцен Е.А.</v>
          </cell>
          <cell r="I242">
            <v>1500</v>
          </cell>
        </row>
        <row r="243">
          <cell r="B243">
            <v>276</v>
          </cell>
          <cell r="C243" t="str">
            <v>Крюков Алексей</v>
          </cell>
          <cell r="D243" t="str">
            <v>07.01.2000</v>
          </cell>
          <cell r="E243" t="str">
            <v>2р</v>
          </cell>
          <cell r="F243" t="str">
            <v>Владимирская</v>
          </cell>
          <cell r="G243" t="str">
            <v>Владимир, СДЮСШОР-4</v>
          </cell>
          <cell r="H243" t="str">
            <v>Герцен Е.А.</v>
          </cell>
          <cell r="I243">
            <v>400</v>
          </cell>
        </row>
        <row r="244">
          <cell r="B244">
            <v>277</v>
          </cell>
          <cell r="C244" t="str">
            <v>Максимов Никита</v>
          </cell>
          <cell r="D244" t="str">
            <v>18.02.1997</v>
          </cell>
          <cell r="E244" t="str">
            <v>2р</v>
          </cell>
          <cell r="F244" t="str">
            <v>Владимирская</v>
          </cell>
          <cell r="G244" t="str">
            <v>Владимир, СДЮСШОР-4</v>
          </cell>
          <cell r="H244" t="str">
            <v>Куфтырев А.Л., Еремичев С.В.</v>
          </cell>
          <cell r="I244">
            <v>400</v>
          </cell>
        </row>
        <row r="245">
          <cell r="B245">
            <v>278</v>
          </cell>
          <cell r="C245" t="str">
            <v>Булатов Сергей</v>
          </cell>
          <cell r="D245" t="str">
            <v>08.10.1998</v>
          </cell>
          <cell r="E245" t="str">
            <v>1р</v>
          </cell>
          <cell r="F245" t="str">
            <v>Владимирская</v>
          </cell>
          <cell r="G245" t="str">
            <v>Ковров, СК "Вымпел"</v>
          </cell>
          <cell r="H245" t="str">
            <v>Птушкина Н.И.</v>
          </cell>
          <cell r="I245">
            <v>400</v>
          </cell>
        </row>
        <row r="246">
          <cell r="B246">
            <v>279</v>
          </cell>
          <cell r="C246" t="str">
            <v>Филлипов Павел</v>
          </cell>
          <cell r="D246" t="str">
            <v>17.03.1995</v>
          </cell>
          <cell r="E246" t="str">
            <v>1р</v>
          </cell>
          <cell r="F246" t="str">
            <v>Владимирская</v>
          </cell>
          <cell r="G246" t="str">
            <v>Ковров, СК "Вымпел"</v>
          </cell>
          <cell r="H246" t="str">
            <v>Птушкина Н.И.</v>
          </cell>
          <cell r="I246">
            <v>400</v>
          </cell>
        </row>
        <row r="247">
          <cell r="B247">
            <v>281</v>
          </cell>
          <cell r="C247" t="str">
            <v>Пронькин Андрей</v>
          </cell>
          <cell r="D247" t="str">
            <v>1999</v>
          </cell>
          <cell r="E247" t="str">
            <v>2р</v>
          </cell>
          <cell r="F247" t="str">
            <v>Владимирская</v>
          </cell>
          <cell r="G247" t="str">
            <v>Ковров, СК "Вымпел"</v>
          </cell>
          <cell r="H247" t="str">
            <v>Птушкина Н.И.</v>
          </cell>
          <cell r="I247">
            <v>400</v>
          </cell>
        </row>
        <row r="248">
          <cell r="B248">
            <v>282</v>
          </cell>
          <cell r="C248" t="str">
            <v>Евдокимов Михаил</v>
          </cell>
          <cell r="D248" t="str">
            <v>20.01.2000</v>
          </cell>
          <cell r="E248" t="str">
            <v>2р</v>
          </cell>
          <cell r="F248" t="str">
            <v>Владимирская</v>
          </cell>
          <cell r="G248" t="str">
            <v>Ковров, СК "Вымпел"</v>
          </cell>
          <cell r="H248" t="str">
            <v>Птушкина Н.И.</v>
          </cell>
          <cell r="I248">
            <v>400</v>
          </cell>
        </row>
        <row r="249">
          <cell r="B249">
            <v>284</v>
          </cell>
          <cell r="C249" t="str">
            <v>Макарук Павел</v>
          </cell>
          <cell r="D249" t="str">
            <v>15.03.1998</v>
          </cell>
          <cell r="E249" t="str">
            <v>2р</v>
          </cell>
          <cell r="F249" t="str">
            <v>Владимирская</v>
          </cell>
          <cell r="G249" t="str">
            <v>Александров, СДЮСШ им. О. Даниловой</v>
          </cell>
          <cell r="H249" t="str">
            <v>Сычев А.С.</v>
          </cell>
          <cell r="I249" t="str">
            <v>тройной</v>
          </cell>
        </row>
        <row r="250">
          <cell r="B250">
            <v>285</v>
          </cell>
          <cell r="C250" t="str">
            <v>Степин Алексей</v>
          </cell>
          <cell r="D250" t="str">
            <v>06.09.2001</v>
          </cell>
          <cell r="E250" t="str">
            <v>2р</v>
          </cell>
          <cell r="F250" t="str">
            <v>Владимирская</v>
          </cell>
          <cell r="G250" t="str">
            <v>Александров, ДЮСШ им. О. Даниловой</v>
          </cell>
          <cell r="H250" t="str">
            <v>Сычев А.С.</v>
          </cell>
          <cell r="I250" t="str">
            <v>7-борье</v>
          </cell>
        </row>
        <row r="251">
          <cell r="B251">
            <v>289</v>
          </cell>
          <cell r="C251" t="str">
            <v>Новиков Николай</v>
          </cell>
          <cell r="D251" t="str">
            <v>02.02.2001</v>
          </cell>
          <cell r="E251" t="str">
            <v>3р</v>
          </cell>
          <cell r="F251" t="str">
            <v>Владимирская</v>
          </cell>
          <cell r="G251" t="str">
            <v>Александров, СДЮСШ им. О. Даниловой</v>
          </cell>
          <cell r="H251" t="str">
            <v>Дорошина В.Ф.</v>
          </cell>
          <cell r="I251" t="str">
            <v>тройной</v>
          </cell>
        </row>
        <row r="252">
          <cell r="B252">
            <v>290</v>
          </cell>
          <cell r="C252" t="str">
            <v>Наумов Ян</v>
          </cell>
          <cell r="D252" t="str">
            <v>17.09.2000</v>
          </cell>
          <cell r="E252" t="str">
            <v>2р</v>
          </cell>
          <cell r="F252" t="str">
            <v>Владимирская</v>
          </cell>
          <cell r="G252" t="str">
            <v>Александров,СДЮСШ им. О. Даниловой</v>
          </cell>
          <cell r="H252" t="str">
            <v>Дорошина В.Ф.</v>
          </cell>
          <cell r="I252">
            <v>60</v>
          </cell>
        </row>
        <row r="253">
          <cell r="B253">
            <v>291</v>
          </cell>
          <cell r="C253" t="str">
            <v>Сутормин Александр</v>
          </cell>
          <cell r="D253" t="str">
            <v>1999</v>
          </cell>
          <cell r="E253" t="str">
            <v>2р</v>
          </cell>
          <cell r="F253" t="str">
            <v>Владимирская</v>
          </cell>
          <cell r="G253" t="str">
            <v>Владимир, СДЮСШОР-4</v>
          </cell>
          <cell r="H253" t="str">
            <v>Герцен Е.А.</v>
          </cell>
          <cell r="I253">
            <v>1500</v>
          </cell>
        </row>
        <row r="254">
          <cell r="B254">
            <v>292</v>
          </cell>
          <cell r="C254" t="str">
            <v>Солодов Алексей</v>
          </cell>
          <cell r="D254" t="str">
            <v>25.05.1993</v>
          </cell>
          <cell r="E254" t="str">
            <v>1р</v>
          </cell>
          <cell r="F254" t="str">
            <v>Владимирская</v>
          </cell>
          <cell r="G254" t="str">
            <v>Владимир, СДЮСШОР-4</v>
          </cell>
          <cell r="H254" t="str">
            <v>Куфтырев А.Л.</v>
          </cell>
          <cell r="I254">
            <v>400</v>
          </cell>
        </row>
        <row r="255">
          <cell r="B255">
            <v>466</v>
          </cell>
          <cell r="C255" t="str">
            <v>Авдоян Гого</v>
          </cell>
          <cell r="D255" t="str">
            <v>2000</v>
          </cell>
          <cell r="E255" t="str">
            <v>3р</v>
          </cell>
          <cell r="F255" t="str">
            <v>Ярославская</v>
          </cell>
          <cell r="G255" t="str">
            <v>Рыбинск, СДЮСШОР-2</v>
          </cell>
          <cell r="H255" t="str">
            <v>Пивентьевы С.А., И.В.</v>
          </cell>
          <cell r="I255" t="str">
            <v>ядро</v>
          </cell>
        </row>
        <row r="256">
          <cell r="B256">
            <v>467</v>
          </cell>
          <cell r="C256" t="str">
            <v>Дробаха Игорь</v>
          </cell>
          <cell r="D256" t="str">
            <v>1993</v>
          </cell>
          <cell r="E256" t="str">
            <v>1р</v>
          </cell>
          <cell r="F256" t="str">
            <v>Ярославская</v>
          </cell>
          <cell r="G256" t="str">
            <v>Рыбинск, СДЮСШОР-2</v>
          </cell>
          <cell r="H256" t="str">
            <v>Пивентьевы С.А., И.В.</v>
          </cell>
          <cell r="I256" t="str">
            <v>ядро</v>
          </cell>
        </row>
        <row r="257">
          <cell r="B257">
            <v>409</v>
          </cell>
          <cell r="C257" t="str">
            <v>Бусыгин Вячеслав</v>
          </cell>
          <cell r="D257" t="str">
            <v>05.05.1998</v>
          </cell>
          <cell r="E257" t="str">
            <v>2р</v>
          </cell>
          <cell r="F257" t="str">
            <v>Костромская</v>
          </cell>
          <cell r="G257" t="str">
            <v>Шарья, СДЮСШОР</v>
          </cell>
          <cell r="H257" t="str">
            <v>Аскеров А.М.</v>
          </cell>
          <cell r="I257">
            <v>400</v>
          </cell>
        </row>
        <row r="258">
          <cell r="B258">
            <v>408</v>
          </cell>
          <cell r="C258" t="str">
            <v>Кнутов Максим</v>
          </cell>
          <cell r="D258" t="str">
            <v>29.05.1998</v>
          </cell>
          <cell r="E258" t="str">
            <v>2р</v>
          </cell>
          <cell r="F258" t="str">
            <v>Костромская</v>
          </cell>
          <cell r="G258" t="str">
            <v>Шарья, СДЮСШОР</v>
          </cell>
          <cell r="H258" t="str">
            <v>Аскеров А.М.</v>
          </cell>
          <cell r="I258">
            <v>400</v>
          </cell>
        </row>
        <row r="259">
          <cell r="B259">
            <v>418</v>
          </cell>
          <cell r="C259" t="str">
            <v>Малышев Егор</v>
          </cell>
          <cell r="D259" t="str">
            <v>24.02.2000</v>
          </cell>
          <cell r="E259" t="str">
            <v>2р</v>
          </cell>
          <cell r="F259" t="str">
            <v>Костромская</v>
          </cell>
          <cell r="G259" t="str">
            <v>Шарья, СДЮСШОР</v>
          </cell>
          <cell r="H259" t="str">
            <v>Аскеров А.М.</v>
          </cell>
          <cell r="I259">
            <v>400</v>
          </cell>
        </row>
        <row r="260">
          <cell r="B260">
            <v>470</v>
          </cell>
          <cell r="C260" t="str">
            <v>Соловьев Дмитрий</v>
          </cell>
          <cell r="D260" t="str">
            <v>01.09.1998</v>
          </cell>
          <cell r="E260" t="str">
            <v>1р</v>
          </cell>
          <cell r="F260" t="str">
            <v>Ивановская</v>
          </cell>
          <cell r="G260" t="str">
            <v>Кинешма, СДЮСШОР им. ОЧ С.Клюгина</v>
          </cell>
          <cell r="H260" t="str">
            <v>Яковлев А.Н.</v>
          </cell>
          <cell r="I260">
            <v>400</v>
          </cell>
        </row>
        <row r="261">
          <cell r="B261">
            <v>469</v>
          </cell>
          <cell r="C261" t="str">
            <v>Митрофанов Александр</v>
          </cell>
          <cell r="D261" t="str">
            <v>16.12.1999</v>
          </cell>
          <cell r="E261" t="str">
            <v>2р</v>
          </cell>
          <cell r="F261" t="str">
            <v>Ивановская</v>
          </cell>
          <cell r="G261" t="str">
            <v>Кинешма, СДЮСШОР им. ОЧ С.Клюгина</v>
          </cell>
          <cell r="H261" t="str">
            <v>Мальцев Е.В.</v>
          </cell>
          <cell r="I261" t="str">
            <v>тройной</v>
          </cell>
        </row>
        <row r="262">
          <cell r="B262">
            <v>472</v>
          </cell>
          <cell r="C262" t="str">
            <v>Борисов Михаил</v>
          </cell>
          <cell r="D262" t="str">
            <v>1999</v>
          </cell>
          <cell r="E262" t="str">
            <v>2р</v>
          </cell>
          <cell r="F262" t="str">
            <v>Ивановская</v>
          </cell>
          <cell r="G262" t="str">
            <v>Кинешма, СДЮСШОР им. ОЧ С.Клюгина</v>
          </cell>
          <cell r="H262" t="str">
            <v>Мальцев Е.В.</v>
          </cell>
          <cell r="I262">
            <v>400</v>
          </cell>
        </row>
        <row r="263">
          <cell r="B263">
            <v>468</v>
          </cell>
          <cell r="C263" t="str">
            <v>Акулов Дмитрий</v>
          </cell>
          <cell r="D263" t="str">
            <v>22.04.1999</v>
          </cell>
          <cell r="E263" t="str">
            <v>1р</v>
          </cell>
          <cell r="F263" t="str">
            <v>Ивановская</v>
          </cell>
          <cell r="G263" t="str">
            <v>Кинешма, СДЮСШОР им. ОЧ С.Клюгина</v>
          </cell>
          <cell r="H263" t="str">
            <v>Яковлев А.Н.</v>
          </cell>
          <cell r="I263">
            <v>60</v>
          </cell>
        </row>
        <row r="264">
          <cell r="B264">
            <v>473</v>
          </cell>
          <cell r="C264" t="str">
            <v>Шульгин Дмитрий</v>
          </cell>
          <cell r="D264" t="str">
            <v>16.10.1995</v>
          </cell>
          <cell r="E264" t="str">
            <v>1р</v>
          </cell>
          <cell r="F264" t="str">
            <v>Вологодская</v>
          </cell>
          <cell r="G264" t="str">
            <v>Вологда, ВоГУ</v>
          </cell>
          <cell r="H264" t="str">
            <v>Кошелев Е.Ю., Виселев В.Д.</v>
          </cell>
          <cell r="I264">
            <v>1500</v>
          </cell>
        </row>
        <row r="265">
          <cell r="B265">
            <v>474</v>
          </cell>
          <cell r="C265" t="str">
            <v>Баранов Константин</v>
          </cell>
          <cell r="D265" t="str">
            <v>1995</v>
          </cell>
          <cell r="E265" t="str">
            <v>1р</v>
          </cell>
          <cell r="F265" t="str">
            <v>Ивановская</v>
          </cell>
          <cell r="G265" t="str">
            <v>Шуя, ДЮСШ</v>
          </cell>
          <cell r="H265" t="str">
            <v>Кузнецов, В.А., Мальцев Е.В.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topLeftCell="A70" workbookViewId="0">
      <selection activeCell="K112" sqref="K112"/>
    </sheetView>
  </sheetViews>
  <sheetFormatPr defaultRowHeight="15" x14ac:dyDescent="0.25"/>
  <cols>
    <col min="1" max="1" width="5.42578125" customWidth="1"/>
    <col min="2" max="2" width="5" customWidth="1"/>
    <col min="3" max="3" width="24.85546875" customWidth="1"/>
    <col min="4" max="4" width="10.7109375" style="62" customWidth="1"/>
    <col min="5" max="5" width="6.42578125" style="62" customWidth="1"/>
    <col min="6" max="6" width="19.85546875" customWidth="1"/>
    <col min="7" max="7" width="37.5703125" customWidth="1"/>
    <col min="8" max="8" width="6.42578125" style="63" customWidth="1"/>
    <col min="9" max="10" width="5.7109375" customWidth="1"/>
    <col min="11" max="11" width="6" customWidth="1"/>
    <col min="12" max="12" width="28.28515625" customWidth="1"/>
  </cols>
  <sheetData>
    <row r="1" spans="1:12" ht="16.5" x14ac:dyDescent="0.25">
      <c r="A1" s="409" t="s">
        <v>92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2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2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8" x14ac:dyDescent="0.25">
      <c r="A4" s="1"/>
      <c r="B4" s="2"/>
      <c r="C4" s="2"/>
      <c r="D4" s="3"/>
      <c r="E4" s="2"/>
      <c r="F4" s="2" t="s">
        <v>0</v>
      </c>
      <c r="G4" s="2"/>
      <c r="H4" s="2"/>
      <c r="I4" s="2"/>
      <c r="J4" s="2"/>
      <c r="K4" s="2"/>
      <c r="L4" s="2"/>
    </row>
    <row r="5" spans="1:12" ht="15.75" customHeight="1" x14ac:dyDescent="0.25">
      <c r="A5" s="1"/>
      <c r="B5" s="4"/>
      <c r="C5" s="4"/>
      <c r="D5" s="5"/>
      <c r="E5" s="4"/>
      <c r="F5" s="412" t="s">
        <v>1</v>
      </c>
      <c r="G5" s="412"/>
      <c r="H5" s="4"/>
      <c r="K5" s="6" t="s">
        <v>2</v>
      </c>
    </row>
    <row r="6" spans="1:12" x14ac:dyDescent="0.25">
      <c r="A6" s="1"/>
      <c r="B6" s="6"/>
      <c r="C6" s="216"/>
      <c r="D6" s="7"/>
      <c r="E6"/>
      <c r="F6" s="1"/>
      <c r="G6" s="1"/>
      <c r="H6" s="8"/>
      <c r="I6" s="8"/>
      <c r="J6" s="8"/>
      <c r="K6" s="8" t="s">
        <v>94</v>
      </c>
      <c r="L6" s="8"/>
    </row>
    <row r="7" spans="1:12" ht="18.75" x14ac:dyDescent="0.3">
      <c r="A7" s="9"/>
      <c r="B7" s="6"/>
      <c r="C7" s="6"/>
      <c r="D7" s="7"/>
      <c r="E7" s="10"/>
      <c r="F7" s="1"/>
      <c r="G7" s="1"/>
      <c r="H7" s="10"/>
      <c r="I7" s="413" t="s">
        <v>3</v>
      </c>
      <c r="J7" s="413"/>
      <c r="K7" s="255"/>
      <c r="L7" s="8" t="s">
        <v>95</v>
      </c>
    </row>
    <row r="8" spans="1:12" ht="15" customHeight="1" x14ac:dyDescent="0.25">
      <c r="A8" s="1"/>
      <c r="B8" s="9"/>
      <c r="C8" s="9"/>
      <c r="D8" s="11"/>
      <c r="E8" s="11"/>
      <c r="F8" s="12"/>
      <c r="G8" s="1"/>
      <c r="H8" s="13"/>
      <c r="I8" s="415" t="s">
        <v>4</v>
      </c>
      <c r="J8" s="415"/>
      <c r="K8" s="14"/>
      <c r="L8" s="8" t="s">
        <v>96</v>
      </c>
    </row>
    <row r="9" spans="1:12" x14ac:dyDescent="0.25">
      <c r="A9" s="416" t="s">
        <v>5</v>
      </c>
      <c r="B9" s="416" t="s">
        <v>6</v>
      </c>
      <c r="C9" s="416" t="s">
        <v>7</v>
      </c>
      <c r="D9" s="405" t="s">
        <v>8</v>
      </c>
      <c r="E9" s="405" t="s">
        <v>9</v>
      </c>
      <c r="F9" s="405" t="s">
        <v>10</v>
      </c>
      <c r="G9" s="405" t="s">
        <v>11</v>
      </c>
      <c r="H9" s="418" t="s">
        <v>12</v>
      </c>
      <c r="I9" s="419"/>
      <c r="J9" s="416" t="s">
        <v>13</v>
      </c>
      <c r="K9" s="405" t="s">
        <v>14</v>
      </c>
      <c r="L9" s="407" t="s">
        <v>15</v>
      </c>
    </row>
    <row r="10" spans="1:12" ht="15.75" customHeight="1" x14ac:dyDescent="0.25">
      <c r="A10" s="417"/>
      <c r="B10" s="417"/>
      <c r="C10" s="417"/>
      <c r="D10" s="417"/>
      <c r="E10" s="417"/>
      <c r="F10" s="417"/>
      <c r="G10" s="417"/>
      <c r="H10" s="268" t="s">
        <v>16</v>
      </c>
      <c r="I10" s="268" t="s">
        <v>17</v>
      </c>
      <c r="J10" s="417"/>
      <c r="K10" s="406"/>
      <c r="L10" s="408"/>
    </row>
    <row r="11" spans="1:12" ht="15" customHeight="1" x14ac:dyDescent="0.25">
      <c r="A11" s="15"/>
      <c r="B11" s="15"/>
      <c r="C11" s="15"/>
      <c r="D11" s="16"/>
      <c r="E11" s="15"/>
      <c r="F11" s="414" t="s">
        <v>97</v>
      </c>
      <c r="G11" s="414"/>
      <c r="H11" s="17"/>
      <c r="I11" s="18"/>
    </row>
    <row r="12" spans="1:12" x14ac:dyDescent="0.25">
      <c r="A12" s="19">
        <v>1</v>
      </c>
      <c r="B12" s="28">
        <v>355</v>
      </c>
      <c r="C12" s="21" t="str">
        <f>IF(B12=0," ",VLOOKUP(B12,[1]Спортсмены!B$1:H$65536,2,FALSE))</f>
        <v>Пахолков Никита</v>
      </c>
      <c r="D12" s="22" t="str">
        <f>IF(B12=0," ",VLOOKUP($B12,[1]Спортсмены!$B$1:$H$65536,3,FALSE))</f>
        <v>04.03.1999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Калининградская</v>
      </c>
      <c r="G12" s="21" t="str">
        <f>IF(B12=0," ",VLOOKUP($B12,[1]Спортсмены!$B$1:$H$65536,6,FALSE))</f>
        <v>Светлый, СДЮСШОР</v>
      </c>
      <c r="H12" s="40">
        <v>8.3680555555555551E-5</v>
      </c>
      <c r="I12" s="25">
        <v>8.3680555555555551E-5</v>
      </c>
      <c r="J12" s="23" t="str">
        <f>IF(H12=0," ",IF(H12&lt;=[1]Разряды!$D$4,[1]Разряды!$D$3,IF(H12&lt;=[1]Разряды!$E$4,[1]Разряды!$E$3,IF(H12&lt;=[1]Разряды!$F$4,[1]Разряды!$F$3,IF(H12&lt;=[1]Разряды!$G$4,[1]Разряды!$G$3,IF(H12&lt;=[1]Разряды!$H$4,[1]Разряды!$H$3,IF(H12&lt;=[1]Разряды!$I$4,[1]Разряды!$I$3,IF(H12&lt;=[1]Разряды!$J$4,[1]Разряды!$J$3,"б/р"))))))))</f>
        <v>1р</v>
      </c>
      <c r="K12" s="23">
        <v>20</v>
      </c>
      <c r="L12" s="21" t="str">
        <f>IF(B12=0," ",VLOOKUP($B12,[1]Спортсмены!$B$1:$H$65536,7,FALSE))</f>
        <v>Лобков В.Г.</v>
      </c>
    </row>
    <row r="13" spans="1:12" x14ac:dyDescent="0.25">
      <c r="A13" s="19">
        <v>2</v>
      </c>
      <c r="B13" s="28">
        <v>211</v>
      </c>
      <c r="C13" s="21" t="str">
        <f>IF(B13=0," ",VLOOKUP(B13,[1]Спортсмены!B$1:H$65536,2,FALSE))</f>
        <v>Тиммиев Василий</v>
      </c>
      <c r="D13" s="22" t="str">
        <f>IF(B13=0," ",VLOOKUP($B13,[1]Спортсмены!$B$1:$H$65536,3,FALSE))</f>
        <v>11.03.1999</v>
      </c>
      <c r="E13" s="23" t="str">
        <f>IF(B13=0," ",IF(VLOOKUP($B13,[1]Спортсмены!$B$1:$H$65536,4,FALSE)=0," ",VLOOKUP($B13,[1]Спортсмены!$B$1:$H$65536,4,FALSE)))</f>
        <v>1р</v>
      </c>
      <c r="F13" s="21" t="str">
        <f>IF(B13=0," ",VLOOKUP($B13,[1]Спортсмены!$B$1:$H$65536,5,FALSE))</f>
        <v>Архангельская</v>
      </c>
      <c r="G13" s="21" t="str">
        <f>IF(B13=0," ",VLOOKUP($B13,[1]Спортсмены!$B$1:$H$65536,6,FALSE))</f>
        <v>Северодвинск, ФОК "Севмаш"</v>
      </c>
      <c r="H13" s="40">
        <v>8.4837962962962978E-5</v>
      </c>
      <c r="I13" s="25">
        <v>8.4374999999999991E-5</v>
      </c>
      <c r="J13" s="23" t="str">
        <f>IF(H13=0," ",IF(H13&lt;=[1]Разряды!$D$4,[1]Разряды!$D$3,IF(H13&lt;=[1]Разряды!$E$4,[1]Разряды!$E$3,IF(H13&lt;=[1]Разряды!$F$4,[1]Разряды!$F$3,IF(H13&lt;=[1]Разряды!$G$4,[1]Разряды!$G$3,IF(H13&lt;=[1]Разряды!$H$4,[1]Разряды!$H$3,IF(H13&lt;=[1]Разряды!$I$4,[1]Разряды!$I$3,IF(H13&lt;=[1]Разряды!$J$4,[1]Разряды!$J$3,"б/р"))))))))</f>
        <v>1р</v>
      </c>
      <c r="K13" s="23">
        <v>17</v>
      </c>
      <c r="L13" s="21" t="str">
        <f>IF(B13=0," ",VLOOKUP($B13,[1]Спортсмены!$B$1:$H$65536,7,FALSE))</f>
        <v>Литвиненко А.И.</v>
      </c>
    </row>
    <row r="14" spans="1:12" x14ac:dyDescent="0.25">
      <c r="A14" s="19">
        <v>3</v>
      </c>
      <c r="B14" s="28">
        <v>356</v>
      </c>
      <c r="C14" s="21" t="str">
        <f>IF(B14=0," ",VLOOKUP(B14,[1]Спортсмены!B$1:H$65536,2,FALSE))</f>
        <v>Матвеев Александр</v>
      </c>
      <c r="D14" s="22" t="str">
        <f>IF(B14=0," ",VLOOKUP($B14,[1]Спортсмены!$B$1:$H$65536,3,FALSE))</f>
        <v>12.03.1999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Калининградская</v>
      </c>
      <c r="G14" s="21" t="str">
        <f>IF(B14=0," ",VLOOKUP($B14,[1]Спортсмены!$B$1:$H$65536,6,FALSE))</f>
        <v>Калининград, СДЮСШОР № 4</v>
      </c>
      <c r="H14" s="40">
        <v>8.5185185185185198E-5</v>
      </c>
      <c r="I14" s="25">
        <v>8.5532407407407391E-5</v>
      </c>
      <c r="J14" s="23" t="str">
        <f>IF(H14=0," ",IF(H14&lt;=[1]Разряды!$D$4,[1]Разряды!$D$3,IF(H14&lt;=[1]Разряды!$E$4,[1]Разряды!$E$3,IF(H14&lt;=[1]Разряды!$F$4,[1]Разряды!$F$3,IF(H14&lt;=[1]Разряды!$G$4,[1]Разряды!$G$3,IF(H14&lt;=[1]Разряды!$H$4,[1]Разряды!$H$3,IF(H14&lt;=[1]Разряды!$I$4,[1]Разряды!$I$3,IF(H14&lt;=[1]Разряды!$J$4,[1]Разряды!$J$3,"б/р"))))))))</f>
        <v>2р</v>
      </c>
      <c r="K14" s="23">
        <v>15</v>
      </c>
      <c r="L14" s="21" t="str">
        <f>IF(B14=0," ",VLOOKUP($B14,[1]Спортсмены!$B$1:$H$65536,7,FALSE))</f>
        <v>Балашов С.Г., Балашова В.А.</v>
      </c>
    </row>
    <row r="15" spans="1:12" x14ac:dyDescent="0.25">
      <c r="A15" s="71">
        <v>4</v>
      </c>
      <c r="B15" s="71">
        <v>272</v>
      </c>
      <c r="C15" s="21" t="str">
        <f>IF(B15=0," ",VLOOKUP(B15,[1]Спортсмены!B$1:H$65536,2,FALSE))</f>
        <v>Пискунов Артем</v>
      </c>
      <c r="D15" s="22" t="str">
        <f>IF(B15=0," ",VLOOKUP($B15,[1]Спортсмены!$B$1:$H$65536,3,FALSE))</f>
        <v>03.03.1999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Владимирская</v>
      </c>
      <c r="G15" s="21" t="str">
        <f>IF(B15=0," ",VLOOKUP($B15,[1]Спортсмены!$B$1:$H$65536,6,FALSE))</f>
        <v>Ковров, СК "Вымпел"</v>
      </c>
      <c r="H15" s="40">
        <v>8.5185185185185198E-5</v>
      </c>
      <c r="I15" s="25">
        <v>8.5763888888888899E-5</v>
      </c>
      <c r="J15" s="23" t="str">
        <f>IF(H15=0," ",IF(H15&lt;=[1]Разряды!$D$4,[1]Разряды!$D$3,IF(H15&lt;=[1]Разряды!$E$4,[1]Разряды!$E$3,IF(H15&lt;=[1]Разряды!$F$4,[1]Разряды!$F$3,IF(H15&lt;=[1]Разряды!$G$4,[1]Разряды!$G$3,IF(H15&lt;=[1]Разряды!$H$4,[1]Разряды!$H$3,IF(H15&lt;=[1]Разряды!$I$4,[1]Разряды!$I$3,IF(H15&lt;=[1]Разряды!$J$4,[1]Разряды!$J$3,"б/р"))))))))</f>
        <v>2р</v>
      </c>
      <c r="K15" s="23">
        <v>14</v>
      </c>
      <c r="L15" s="21" t="str">
        <f>IF(B15=0," ",VLOOKUP($B15,[1]Спортсмены!$B$1:$H$65536,7,FALSE))</f>
        <v>Птушкина Н.И.</v>
      </c>
    </row>
    <row r="16" spans="1:12" x14ac:dyDescent="0.25">
      <c r="A16" s="71">
        <v>5</v>
      </c>
      <c r="B16" s="28">
        <v>299</v>
      </c>
      <c r="C16" s="21" t="str">
        <f>IF(B16=0," ",VLOOKUP(B16,[1]Спортсмены!B$1:H$65536,2,FALSE))</f>
        <v>Глебов Борис</v>
      </c>
      <c r="D16" s="22" t="str">
        <f>IF(B16=0," ",VLOOKUP($B16,[1]Спортсмены!$B$1:$H$65536,3,FALSE))</f>
        <v>21.06.1999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Мурманская</v>
      </c>
      <c r="G16" s="21" t="str">
        <f>IF(B16=0," ",VLOOKUP($B16,[1]Спортсмены!$B$1:$H$65536,6,FALSE))</f>
        <v>Мурманск, СДЮСШОР № 4</v>
      </c>
      <c r="H16" s="40">
        <v>8.5879629629629639E-5</v>
      </c>
      <c r="I16" s="25">
        <v>8.6458333333333339E-5</v>
      </c>
      <c r="J16" s="23" t="str">
        <f>IF(H16=0," ",IF(H16&lt;=[1]Разряды!$D$4,[1]Разряды!$D$3,IF(H16&lt;=[1]Разряды!$E$4,[1]Разряды!$E$3,IF(H16&lt;=[1]Разряды!$F$4,[1]Разряды!$F$3,IF(H16&lt;=[1]Разряды!$G$4,[1]Разряды!$G$3,IF(H16&lt;=[1]Разряды!$H$4,[1]Разряды!$H$3,IF(H16&lt;=[1]Разряды!$I$4,[1]Разряды!$I$3,IF(H16&lt;=[1]Разряды!$J$4,[1]Разряды!$J$3,"б/р"))))))))</f>
        <v>2р</v>
      </c>
      <c r="K16" s="23">
        <v>13</v>
      </c>
      <c r="L16" s="21" t="str">
        <f>IF(B16=0," ",VLOOKUP($B16,[1]Спортсмены!$B$1:$H$65536,7,FALSE))</f>
        <v>Ахметов А.Р., Маслова Е.С.</v>
      </c>
    </row>
    <row r="17" spans="1:12" x14ac:dyDescent="0.25">
      <c r="A17" s="71">
        <v>6</v>
      </c>
      <c r="B17" s="20">
        <v>468</v>
      </c>
      <c r="C17" s="21" t="str">
        <f>IF(B17=0," ",VLOOKUP(B17,[1]Спортсмены!B$1:H$65536,2,FALSE))</f>
        <v>Акулов Дмитрий</v>
      </c>
      <c r="D17" s="22" t="str">
        <f>IF(B17=0," ",VLOOKUP($B17,[1]Спортсмены!$B$1:$H$65536,3,FALSE))</f>
        <v>22.04.1999</v>
      </c>
      <c r="E17" s="23" t="str">
        <f>IF(B17=0," ",IF(VLOOKUP($B17,[1]Спортсмены!$B$1:$H$65536,4,FALSE)=0," ",VLOOKUP($B17,[1]Спортсмены!$B$1:$H$65536,4,FALSE)))</f>
        <v>1р</v>
      </c>
      <c r="F17" s="21" t="str">
        <f>IF(B17=0," ",VLOOKUP($B17,[1]Спортсмены!$B$1:$H$65536,5,FALSE))</f>
        <v>Ивановская</v>
      </c>
      <c r="G17" s="21" t="str">
        <f>IF(B17=0," ",VLOOKUP($B17,[1]Спортсмены!$B$1:$H$65536,6,FALSE))</f>
        <v>Кинешма, СДЮСШОР им. ОЧ С.Клюгина</v>
      </c>
      <c r="H17" s="24">
        <v>8.5995370370370351E-5</v>
      </c>
      <c r="I17" s="25">
        <v>8.6689814814814819E-5</v>
      </c>
      <c r="J17" s="23" t="str">
        <f>IF(H17=0," ",IF(H17&lt;=[1]Разряды!$D$4,[1]Разряды!$D$3,IF(H17&lt;=[1]Разряды!$E$4,[1]Разряды!$E$3,IF(H17&lt;=[1]Разряды!$F$4,[1]Разряды!$F$3,IF(H17&lt;=[1]Разряды!$G$4,[1]Разряды!$G$3,IF(H17&lt;=[1]Разряды!$H$4,[1]Разряды!$H$3,IF(H17&lt;=[1]Разряды!$I$4,[1]Разряды!$I$3,IF(H17&lt;=[1]Разряды!$J$4,[1]Разряды!$J$3,"б/р"))))))))</f>
        <v>2р</v>
      </c>
      <c r="K17" s="26">
        <v>12</v>
      </c>
      <c r="L17" s="21" t="str">
        <f>IF(B17=0," ",VLOOKUP($B17,[1]Спортсмены!$B$1:$H$65536,7,FALSE))</f>
        <v>Яковлев А.Н.</v>
      </c>
    </row>
    <row r="18" spans="1:12" x14ac:dyDescent="0.25">
      <c r="A18" s="71">
        <v>7</v>
      </c>
      <c r="B18" s="28">
        <v>265</v>
      </c>
      <c r="C18" s="21" t="str">
        <f>IF(B18=0," ",VLOOKUP(B18,[1]Спортсмены!B$1:H$65536,2,FALSE))</f>
        <v>Жокин Никита</v>
      </c>
      <c r="D18" s="22" t="str">
        <f>IF(B18=0," ",VLOOKUP($B18,[1]Спортсмены!$B$1:$H$65536,3,FALSE))</f>
        <v>31.01.1999</v>
      </c>
      <c r="E18" s="23" t="str">
        <f>IF(B18=0," ",IF(VLOOKUP($B18,[1]Спортсмены!$B$1:$H$65536,4,FALSE)=0," ",VLOOKUP($B18,[1]Спортсмены!$B$1:$H$65536,4,FALSE)))</f>
        <v>1р</v>
      </c>
      <c r="F18" s="21" t="str">
        <f>IF(B18=0," ",VLOOKUP($B18,[1]Спортсмены!$B$1:$H$65536,5,FALSE))</f>
        <v>Владимирская</v>
      </c>
      <c r="G18" s="21" t="str">
        <f>IF(B18=0," ",VLOOKUP($B18,[1]Спортсмены!$B$1:$H$65536,6,FALSE))</f>
        <v>Ковров, СКиД</v>
      </c>
      <c r="H18" s="40">
        <v>8.6111111111111119E-5</v>
      </c>
      <c r="I18" s="25"/>
      <c r="J18" s="23" t="str">
        <f>IF(H18=0," ",IF(H18&lt;=[1]Разряды!$D$4,[1]Разряды!$D$3,IF(H18&lt;=[1]Разряды!$E$4,[1]Разряды!$E$3,IF(H18&lt;=[1]Разряды!$F$4,[1]Разряды!$F$3,IF(H18&lt;=[1]Разряды!$G$4,[1]Разряды!$G$3,IF(H18&lt;=[1]Разряды!$H$4,[1]Разряды!$H$3,IF(H18&lt;=[1]Разряды!$I$4,[1]Разряды!$I$3,IF(H18&lt;=[1]Разряды!$J$4,[1]Разряды!$J$3,"б/р"))))))))</f>
        <v>2р</v>
      </c>
      <c r="K18" s="23">
        <v>11</v>
      </c>
      <c r="L18" s="21" t="str">
        <f>IF(B18=0," ",VLOOKUP($B18,[1]Спортсмены!$B$1:$H$65536,7,FALSE))</f>
        <v>Новиков С.А.</v>
      </c>
    </row>
    <row r="19" spans="1:12" x14ac:dyDescent="0.25">
      <c r="A19" s="71">
        <v>8</v>
      </c>
      <c r="B19" s="28">
        <v>246</v>
      </c>
      <c r="C19" s="21" t="str">
        <f>IF(B19=0," ",VLOOKUP(B19,[1]Спортсмены!B$1:H$65536,2,FALSE))</f>
        <v>Ширяев Игорь</v>
      </c>
      <c r="D19" s="22" t="str">
        <f>IF(B19=0," ",VLOOKUP($B19,[1]Спортсмены!$B$1:$H$65536,3,FALSE))</f>
        <v>13.03.1999</v>
      </c>
      <c r="E19" s="23" t="str">
        <f>IF(B19=0," ",IF(VLOOKUP($B19,[1]Спортсмены!$B$1:$H$65536,4,FALSE)=0," ",VLOOKUP($B19,[1]Спортсмены!$B$1:$H$65536,4,FALSE)))</f>
        <v>1р</v>
      </c>
      <c r="F19" s="21" t="str">
        <f>IF(B19=0," ",VLOOKUP($B19,[1]Спортсмены!$B$1:$H$65536,5,FALSE))</f>
        <v>Вологодская</v>
      </c>
      <c r="G19" s="21" t="str">
        <f>IF(B19=0," ",VLOOKUP($B19,[1]Спортсмены!$B$1:$H$65536,6,FALSE))</f>
        <v>Череповец МБОУ ДОД "ДЮСШ № 2"</v>
      </c>
      <c r="H19" s="40">
        <v>8.6805555555555559E-5</v>
      </c>
      <c r="I19" s="40"/>
      <c r="J19" s="23" t="str">
        <f>IF(H19=0," ",IF(H19&lt;=[1]Разряды!$D$4,[1]Разряды!$D$3,IF(H19&lt;=[1]Разряды!$E$4,[1]Разряды!$E$3,IF(H19&lt;=[1]Разряды!$F$4,[1]Разряды!$F$3,IF(H19&lt;=[1]Разряды!$G$4,[1]Разряды!$G$3,IF(H19&lt;=[1]Разряды!$H$4,[1]Разряды!$H$3,IF(H19&lt;=[1]Разряды!$I$4,[1]Разряды!$I$3,IF(H19&lt;=[1]Разряды!$J$4,[1]Разряды!$J$3,"б/р"))))))))</f>
        <v>2р</v>
      </c>
      <c r="K19" s="23">
        <v>10</v>
      </c>
      <c r="L19" s="21" t="str">
        <f>IF(B19=0," ",VLOOKUP($B19,[1]Спортсмены!$B$1:$H$65536,7,FALSE))</f>
        <v>Полторацкий С.В.</v>
      </c>
    </row>
    <row r="20" spans="1:12" x14ac:dyDescent="0.25">
      <c r="A20" s="71">
        <v>9</v>
      </c>
      <c r="B20" s="28">
        <v>451</v>
      </c>
      <c r="C20" s="21" t="str">
        <f>IF(B20=0," ",VLOOKUP(B20,[1]Спортсмены!B$1:H$65536,2,FALSE))</f>
        <v>Паюсов Иван</v>
      </c>
      <c r="D20" s="22" t="str">
        <f>IF(B20=0," ",VLOOKUP($B20,[1]Спортсмены!$B$1:$H$65536,3,FALSE))</f>
        <v>27.06.1999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Вологодская</v>
      </c>
      <c r="G20" s="21" t="str">
        <f>IF(B20=0," ",VLOOKUP($B20,[1]Спортсмены!$B$1:$H$65536,6,FALSE))</f>
        <v>Череповец МБОУ ДОД "ДЮСШ № 2"</v>
      </c>
      <c r="H20" s="40">
        <v>8.7268518518518533E-5</v>
      </c>
      <c r="I20" s="25"/>
      <c r="J20" s="23" t="str">
        <f>IF(H20=0," ",IF(H20&lt;=[1]Разряды!$D$4,[1]Разряды!$D$3,IF(H20&lt;=[1]Разряды!$E$4,[1]Разряды!$E$3,IF(H20&lt;=[1]Разряды!$F$4,[1]Разряды!$F$3,IF(H20&lt;=[1]Разряды!$G$4,[1]Разряды!$G$3,IF(H20&lt;=[1]Разряды!$H$4,[1]Разряды!$H$3,IF(H20&lt;=[1]Разряды!$I$4,[1]Разряды!$I$3,IF(H20&lt;=[1]Разряды!$J$4,[1]Разряды!$J$3,"б/р"))))))))</f>
        <v>2р</v>
      </c>
      <c r="K20" s="23" t="s">
        <v>19</v>
      </c>
      <c r="L20" s="21" t="str">
        <f>IF(B20=0," ",VLOOKUP($B20,[1]Спортсмены!$B$1:$H$65536,7,FALSE))</f>
        <v>Столбова О.В.</v>
      </c>
    </row>
    <row r="21" spans="1:12" x14ac:dyDescent="0.25">
      <c r="A21" s="71">
        <v>10</v>
      </c>
      <c r="B21" s="28">
        <v>86</v>
      </c>
      <c r="C21" s="21" t="str">
        <f>IF(B21=0," ",VLOOKUP(B21,[1]Спортсмены!B$1:H$65536,2,FALSE))</f>
        <v>Колобков Иван</v>
      </c>
      <c r="D21" s="22" t="str">
        <f>IF(B21=0," ",VLOOKUP($B21,[1]Спортсмены!$B$1:$H$65536,3,FALSE))</f>
        <v>18.11.1999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Ярославская</v>
      </c>
      <c r="G21" s="21" t="str">
        <f>IF(B21=0," ",VLOOKUP($B21,[1]Спортсмены!$B$1:$H$65536,6,FALSE))</f>
        <v>Рыбинск, СДЮСШОР-2</v>
      </c>
      <c r="H21" s="40">
        <v>8.7384259259259259E-5</v>
      </c>
      <c r="I21" s="25"/>
      <c r="J21" s="23" t="str">
        <f>IF(H21=0," ",IF(H21&lt;=[1]Разряды!$D$4,[1]Разряды!$D$3,IF(H21&lt;=[1]Разряды!$E$4,[1]Разряды!$E$3,IF(H21&lt;=[1]Разряды!$F$4,[1]Разряды!$F$3,IF(H21&lt;=[1]Разряды!$G$4,[1]Разряды!$G$3,IF(H21&lt;=[1]Разряды!$H$4,[1]Разряды!$H$3,IF(H21&lt;=[1]Разряды!$I$4,[1]Разряды!$I$3,IF(H21&lt;=[1]Разряды!$J$4,[1]Разряды!$J$3,"б/р"))))))))</f>
        <v>2р</v>
      </c>
      <c r="K21" s="23" t="s">
        <v>19</v>
      </c>
      <c r="L21" s="21" t="str">
        <f>IF(B21=0," ",VLOOKUP($B21,[1]Спортсмены!$B$1:$H$65536,7,FALSE))</f>
        <v>Иванова И.М., Соколова Н.М.</v>
      </c>
    </row>
    <row r="22" spans="1:12" x14ac:dyDescent="0.25">
      <c r="A22" s="71">
        <v>11</v>
      </c>
      <c r="B22" s="20">
        <v>332</v>
      </c>
      <c r="C22" s="21" t="str">
        <f>IF(B22=0," ",VLOOKUP(B22,[1]Спортсмены!B$1:H$65536,2,FALSE))</f>
        <v>Эрдинч Денис</v>
      </c>
      <c r="D22" s="22" t="str">
        <f>IF(B22=0," ",VLOOKUP($B22,[1]Спортсмены!$B$1:$H$65536,3,FALSE))</f>
        <v>09.05.2000</v>
      </c>
      <c r="E22" s="23" t="str">
        <f>IF(B22=0," ",IF(VLOOKUP($B22,[1]Спортсмены!$B$1:$H$65536,4,FALSE)=0," ",VLOOKUP($B22,[1]Спортсмены!$B$1:$H$65536,4,FALSE)))</f>
        <v>1р</v>
      </c>
      <c r="F22" s="21" t="str">
        <f>IF(B22=0," ",VLOOKUP($B22,[1]Спортсмены!$B$1:$H$65536,5,FALSE))</f>
        <v>Рес-ка Коми</v>
      </c>
      <c r="G22" s="21" t="str">
        <f>IF(B22=0," ",VLOOKUP($B22,[1]Спортсмены!$B$1:$H$65536,6,FALSE))</f>
        <v>Сыктывкар, КДЮСШ № 1</v>
      </c>
      <c r="H22" s="24">
        <v>8.7499999999999999E-5</v>
      </c>
      <c r="I22" s="25"/>
      <c r="J22" s="23" t="str">
        <f>IF(H22=0," ",IF(H22&lt;=[1]Разряды!$D$4,[1]Разряды!$D$3,IF(H22&lt;=[1]Разряды!$E$4,[1]Разряды!$E$3,IF(H22&lt;=[1]Разряды!$F$4,[1]Разряды!$F$3,IF(H22&lt;=[1]Разряды!$G$4,[1]Разряды!$G$3,IF(H22&lt;=[1]Разряды!$H$4,[1]Разряды!$H$3,IF(H22&lt;=[1]Разряды!$I$4,[1]Разряды!$I$3,IF(H22&lt;=[1]Разряды!$J$4,[1]Разряды!$J$3,"б/р"))))))))</f>
        <v>2р</v>
      </c>
      <c r="K22" s="23">
        <v>9</v>
      </c>
      <c r="L22" s="21" t="str">
        <f>IF(B22=0," ",VLOOKUP($B22,[1]Спортсмены!$B$1:$H$65536,7,FALSE))</f>
        <v>Балясников И.Н.</v>
      </c>
    </row>
    <row r="23" spans="1:12" x14ac:dyDescent="0.25">
      <c r="A23" s="71">
        <v>11</v>
      </c>
      <c r="B23" s="28">
        <v>290</v>
      </c>
      <c r="C23" s="21" t="str">
        <f>IF(B23=0," ",VLOOKUP(B23,[1]Спортсмены!B$1:H$65536,2,FALSE))</f>
        <v>Наумов Ян</v>
      </c>
      <c r="D23" s="22" t="str">
        <f>IF(B23=0," ",VLOOKUP($B23,[1]Спортсмены!$B$1:$H$65536,3,FALSE))</f>
        <v>17.09.2000</v>
      </c>
      <c r="E23" s="23" t="str">
        <f>IF(B23=0," ",IF(VLOOKUP($B23,[1]Спортсмены!$B$1:$H$65536,4,FALSE)=0," ",VLOOKUP($B23,[1]Спортсмены!$B$1:$H$65536,4,FALSE)))</f>
        <v>2р</v>
      </c>
      <c r="F23" s="21" t="str">
        <f>IF(B23=0," ",VLOOKUP($B23,[1]Спортсмены!$B$1:$H$65536,5,FALSE))</f>
        <v>Владимирская</v>
      </c>
      <c r="G23" s="21" t="str">
        <f>IF(B23=0," ",VLOOKUP($B23,[1]Спортсмены!$B$1:$H$65536,6,FALSE))</f>
        <v>Александров,СДЮСШ им. О. Даниловой</v>
      </c>
      <c r="H23" s="40">
        <v>8.7499999999999999E-5</v>
      </c>
      <c r="I23" s="40"/>
      <c r="J23" s="23" t="str">
        <f>IF(H23=0," ",IF(H23&lt;=[1]Разряды!$D$4,[1]Разряды!$D$3,IF(H23&lt;=[1]Разряды!$E$4,[1]Разряды!$E$3,IF(H23&lt;=[1]Разряды!$F$4,[1]Разряды!$F$3,IF(H23&lt;=[1]Разряды!$G$4,[1]Разряды!$G$3,IF(H23&lt;=[1]Разряды!$H$4,[1]Разряды!$H$3,IF(H23&lt;=[1]Разряды!$I$4,[1]Разряды!$I$3,IF(H23&lt;=[1]Разряды!$J$4,[1]Разряды!$J$3,"б/р"))))))))</f>
        <v>2р</v>
      </c>
      <c r="K23" s="23" t="s">
        <v>19</v>
      </c>
      <c r="L23" s="21" t="str">
        <f>IF(B23=0," ",VLOOKUP($B23,[1]Спортсмены!$B$1:$H$65536,7,FALSE))</f>
        <v>Дорошина В.Ф.</v>
      </c>
    </row>
    <row r="24" spans="1:12" x14ac:dyDescent="0.25">
      <c r="A24" s="71">
        <v>13</v>
      </c>
      <c r="B24" s="28">
        <v>446</v>
      </c>
      <c r="C24" s="21" t="str">
        <f>IF(B24=0," ",VLOOKUP(B24,[1]Спортсмены!B$1:H$65536,2,FALSE))</f>
        <v>Коркачев Денис</v>
      </c>
      <c r="D24" s="22" t="str">
        <f>IF(B24=0," ",VLOOKUP($B24,[1]Спортсмены!$B$1:$H$65536,3,FALSE))</f>
        <v>08.03.2000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Вологодская</v>
      </c>
      <c r="G24" s="78" t="str">
        <f>IF(B24=0," ",VLOOKUP($B24,[1]Спортсмены!$B$1:$H$65536,6,FALSE))</f>
        <v>Череповец МБОУ ДОД "ДЮСШ № 2"</v>
      </c>
      <c r="H24" s="215">
        <v>8.7615740740740753E-5</v>
      </c>
      <c r="I24" s="25"/>
      <c r="J24" s="23" t="str">
        <f>IF(H24=0," ",IF(H24&lt;=[1]Разряды!$D$4,[1]Разряды!$D$3,IF(H24&lt;=[1]Разряды!$E$4,[1]Разряды!$E$3,IF(H24&lt;=[1]Разряды!$F$4,[1]Разряды!$F$3,IF(H24&lt;=[1]Разряды!$G$4,[1]Разряды!$G$3,IF(H24&lt;=[1]Разряды!$H$4,[1]Разряды!$H$3,IF(H24&lt;=[1]Разряды!$I$4,[1]Разряды!$I$3,IF(H24&lt;=[1]Разряды!$J$4,[1]Разряды!$J$3,"б/р"))))))))</f>
        <v>2р</v>
      </c>
      <c r="K24" s="23">
        <v>8</v>
      </c>
      <c r="L24" s="21" t="str">
        <f>IF(B24=0," ",VLOOKUP($B24,[1]Спортсмены!$B$1:$H$65536,7,FALSE))</f>
        <v>Лебедев А.В.</v>
      </c>
    </row>
    <row r="25" spans="1:12" x14ac:dyDescent="0.25">
      <c r="A25" s="71">
        <v>14</v>
      </c>
      <c r="B25" s="28">
        <v>342</v>
      </c>
      <c r="C25" s="21" t="str">
        <f>IF(B25=0," ",VLOOKUP(B25,[1]Спортсмены!B$1:H$65536,2,FALSE))</f>
        <v>Цвиринько Илья</v>
      </c>
      <c r="D25" s="22" t="str">
        <f>IF(B25=0," ",VLOOKUP($B25,[1]Спортсмены!$B$1:$H$65536,3,FALSE))</f>
        <v>12.04.1999</v>
      </c>
      <c r="E25" s="23" t="str">
        <f>IF(B25=0," ",IF(VLOOKUP($B25,[1]Спортсмены!$B$1:$H$65536,4,FALSE)=0," ",VLOOKUP($B25,[1]Спортсмены!$B$1:$H$65536,4,FALSE)))</f>
        <v>1р</v>
      </c>
      <c r="F25" s="21" t="str">
        <f>IF(B25=0," ",VLOOKUP($B25,[1]Спортсмены!$B$1:$H$65536,5,FALSE))</f>
        <v>Рес-ка Коми</v>
      </c>
      <c r="G25" s="21" t="str">
        <f>IF(B25=0," ",VLOOKUP($B25,[1]Спортсмены!$B$1:$H$65536,6,FALSE))</f>
        <v>Сыктывкар, КДЮСШ № 1</v>
      </c>
      <c r="H25" s="40">
        <v>8.8310185185185193E-5</v>
      </c>
      <c r="I25" s="25"/>
      <c r="J25" s="23" t="str">
        <f>IF(H25=0," ",IF(H25&lt;=[1]Разряды!$D$4,[1]Разряды!$D$3,IF(H25&lt;=[1]Разряды!$E$4,[1]Разряды!$E$3,IF(H25&lt;=[1]Разряды!$F$4,[1]Разряды!$F$3,IF(H25&lt;=[1]Разряды!$G$4,[1]Разряды!$G$3,IF(H25&lt;=[1]Разряды!$H$4,[1]Разряды!$H$3,IF(H25&lt;=[1]Разряды!$I$4,[1]Разряды!$I$3,IF(H25&lt;=[1]Разряды!$J$4,[1]Разряды!$J$3,"б/р"))))))))</f>
        <v>2р</v>
      </c>
      <c r="K25" s="23">
        <v>7</v>
      </c>
      <c r="L25" s="21" t="str">
        <f>IF(B25=0," ",VLOOKUP($B25,[1]Спортсмены!$B$1:$H$65536,7,FALSE))</f>
        <v>Углова С.И.</v>
      </c>
    </row>
    <row r="26" spans="1:12" x14ac:dyDescent="0.25">
      <c r="A26" s="71">
        <v>15</v>
      </c>
      <c r="B26" s="28">
        <v>44</v>
      </c>
      <c r="C26" s="21" t="str">
        <f>IF(B26=0," ",VLOOKUP(B26,[1]Спортсмены!B$1:H$65536,2,FALSE))</f>
        <v>Кушев Данил</v>
      </c>
      <c r="D26" s="22" t="str">
        <f>IF(B26=0," ",VLOOKUP($B26,[1]Спортсмены!$B$1:$H$65536,3,FALSE))</f>
        <v>29.11.2000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Ярославская</v>
      </c>
      <c r="G26" s="21" t="str">
        <f>IF(B26=0," ",VLOOKUP($B26,[1]Спортсмены!$B$1:$H$65536,6,FALSE))</f>
        <v>Ярославль, СДЮСШОР-19</v>
      </c>
      <c r="H26" s="40">
        <v>8.8425925925925919E-5</v>
      </c>
      <c r="I26" s="40"/>
      <c r="J26" s="23" t="str">
        <f>IF(H26=0," ",IF(H26&lt;=[1]Разряды!$D$4,[1]Разряды!$D$3,IF(H26&lt;=[1]Разряды!$E$4,[1]Разряды!$E$3,IF(H26&lt;=[1]Разряды!$F$4,[1]Разряды!$F$3,IF(H26&lt;=[1]Разряды!$G$4,[1]Разряды!$G$3,IF(H26&lt;=[1]Разряды!$H$4,[1]Разряды!$H$3,IF(H26&lt;=[1]Разряды!$I$4,[1]Разряды!$I$3,IF(H26&lt;=[1]Разряды!$J$4,[1]Разряды!$J$3,"б/р"))))))))</f>
        <v>2р</v>
      </c>
      <c r="K26" s="23" t="s">
        <v>19</v>
      </c>
      <c r="L26" s="21" t="str">
        <f>IF(B26=0," ",VLOOKUP($B26,[1]Спортсмены!$B$1:$H$65536,7,FALSE))</f>
        <v>Видманова Ю.В.</v>
      </c>
    </row>
    <row r="27" spans="1:12" x14ac:dyDescent="0.25">
      <c r="A27" s="71">
        <v>16</v>
      </c>
      <c r="B27" s="80">
        <v>168</v>
      </c>
      <c r="C27" s="21" t="str">
        <f>IF(B27=0," ",VLOOKUP(B27,[1]Спортсмены!B$1:H$65536,2,FALSE))</f>
        <v>Ананьев Вячеслав</v>
      </c>
      <c r="D27" s="22" t="str">
        <f>IF(B27=0," ",VLOOKUP($B27,[1]Спортсмены!$B$1:$H$65536,3,FALSE))</f>
        <v>25.10.1999</v>
      </c>
      <c r="E27" s="23" t="str">
        <f>IF(B27=0," ",IF(VLOOKUP($B27,[1]Спортсмены!$B$1:$H$65536,4,FALSE)=0," ",VLOOKUP($B27,[1]Спортсмены!$B$1:$H$65536,4,FALSE)))</f>
        <v>2р</v>
      </c>
      <c r="F27" s="21" t="str">
        <f>IF(B27=0," ",VLOOKUP($B27,[1]Спортсмены!$B$1:$H$65536,5,FALSE))</f>
        <v>Ярославская</v>
      </c>
      <c r="G27" s="21" t="str">
        <f>IF(B27=0," ",VLOOKUP($B27,[1]Спортсмены!$B$1:$H$65536,6,FALSE))</f>
        <v>Переславль, ДЮСШ</v>
      </c>
      <c r="H27" s="24">
        <v>8.8657407407407413E-5</v>
      </c>
      <c r="I27" s="25"/>
      <c r="J27" s="23" t="str">
        <f>IF(H27=0," ",IF(H27&lt;=[1]Разряды!$D$4,[1]Разряды!$D$3,IF(H27&lt;=[1]Разряды!$E$4,[1]Разряды!$E$3,IF(H27&lt;=[1]Разряды!$F$4,[1]Разряды!$F$3,IF(H27&lt;=[1]Разряды!$G$4,[1]Разряды!$G$3,IF(H27&lt;=[1]Разряды!$H$4,[1]Разряды!$H$3,IF(H27&lt;=[1]Разряды!$I$4,[1]Разряды!$I$3,IF(H27&lt;=[1]Разряды!$J$4,[1]Разряды!$J$3,"б/р"))))))))</f>
        <v>3р</v>
      </c>
      <c r="K27" s="23" t="s">
        <v>19</v>
      </c>
      <c r="L27" s="21" t="str">
        <f>IF(B27=0," ",VLOOKUP($B27,[1]Спортсмены!$B$1:$H$65536,7,FALSE))</f>
        <v>Темнякова А.В.</v>
      </c>
    </row>
    <row r="28" spans="1:12" x14ac:dyDescent="0.25">
      <c r="A28" s="71">
        <v>17</v>
      </c>
      <c r="B28" s="28">
        <v>96</v>
      </c>
      <c r="C28" s="21" t="str">
        <f>IF(B28=0," ",VLOOKUP(B28,[1]Спортсмены!B$1:H$65536,2,FALSE))</f>
        <v>Светлов Даниил</v>
      </c>
      <c r="D28" s="22" t="str">
        <f>IF(B28=0," ",VLOOKUP($B28,[1]Спортсмены!$B$1:$H$65536,3,FALSE))</f>
        <v>19.11.1999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Ярославская</v>
      </c>
      <c r="G28" s="21" t="str">
        <f>IF(B28=0," ",VLOOKUP($B28,[1]Спортсмены!$B$1:$H$65536,6,FALSE))</f>
        <v>Рыбинск, СДЮСШОР-8</v>
      </c>
      <c r="H28" s="40">
        <v>8.9120370370370373E-5</v>
      </c>
      <c r="I28" s="25"/>
      <c r="J28" s="23" t="str">
        <f>IF(H28=0," ",IF(H28&lt;=[1]Разряды!$D$4,[1]Разряды!$D$3,IF(H28&lt;=[1]Разряды!$E$4,[1]Разряды!$E$3,IF(H28&lt;=[1]Разряды!$F$4,[1]Разряды!$F$3,IF(H28&lt;=[1]Разряды!$G$4,[1]Разряды!$G$3,IF(H28&lt;=[1]Разряды!$H$4,[1]Разряды!$H$3,IF(H28&lt;=[1]Разряды!$I$4,[1]Разряды!$I$3,IF(H28&lt;=[1]Разряды!$J$4,[1]Разряды!$J$3,"б/р"))))))))</f>
        <v>3р</v>
      </c>
      <c r="K28" s="23" t="s">
        <v>19</v>
      </c>
      <c r="L28" s="21" t="str">
        <f>IF(B28=0," ",VLOOKUP($B28,[1]Спортсмены!$B$1:$H$65536,7,FALSE))</f>
        <v>Зверев В.Н.</v>
      </c>
    </row>
    <row r="29" spans="1:12" x14ac:dyDescent="0.25">
      <c r="A29" s="71">
        <v>17</v>
      </c>
      <c r="B29" s="28">
        <v>282</v>
      </c>
      <c r="C29" s="21" t="str">
        <f>IF(B29=0," ",VLOOKUP(B29,[1]Спортсмены!B$1:H$65536,2,FALSE))</f>
        <v>Евдокимов Михаил</v>
      </c>
      <c r="D29" s="22" t="str">
        <f>IF(B29=0," ",VLOOKUP($B29,[1]Спортсмены!$B$1:$H$65536,3,FALSE))</f>
        <v>20.01.2000</v>
      </c>
      <c r="E29" s="23" t="str">
        <f>IF(B29=0," ",IF(VLOOKUP($B29,[1]Спортсмены!$B$1:$H$65536,4,FALSE)=0," ",VLOOKUP($B29,[1]Спортсмены!$B$1:$H$65536,4,FALSE)))</f>
        <v>2р</v>
      </c>
      <c r="F29" s="21" t="str">
        <f>IF(B29=0," ",VLOOKUP($B29,[1]Спортсмены!$B$1:$H$65536,5,FALSE))</f>
        <v>Владимирская</v>
      </c>
      <c r="G29" s="21" t="str">
        <f>IF(B29=0," ",VLOOKUP($B29,[1]Спортсмены!$B$1:$H$65536,6,FALSE))</f>
        <v>Ковров, СК "Вымпел"</v>
      </c>
      <c r="H29" s="40">
        <v>8.9120370370370373E-5</v>
      </c>
      <c r="I29" s="40"/>
      <c r="J29" s="23" t="str">
        <f>IF(H29=0," ",IF(H29&lt;=[1]Разряды!$D$4,[1]Разряды!$D$3,IF(H29&lt;=[1]Разряды!$E$4,[1]Разряды!$E$3,IF(H29&lt;=[1]Разряды!$F$4,[1]Разряды!$F$3,IF(H29&lt;=[1]Разряды!$G$4,[1]Разряды!$G$3,IF(H29&lt;=[1]Разряды!$H$4,[1]Разряды!$H$3,IF(H29&lt;=[1]Разряды!$I$4,[1]Разряды!$I$3,IF(H29&lt;=[1]Разряды!$J$4,[1]Разряды!$J$3,"б/р"))))))))</f>
        <v>3р</v>
      </c>
      <c r="K29" s="23" t="s">
        <v>19</v>
      </c>
      <c r="L29" s="21" t="str">
        <f>IF(B29=0," ",VLOOKUP($B29,[1]Спортсмены!$B$1:$H$65536,7,FALSE))</f>
        <v>Птушкина Н.И.</v>
      </c>
    </row>
    <row r="30" spans="1:12" x14ac:dyDescent="0.25">
      <c r="A30" s="71">
        <v>19</v>
      </c>
      <c r="B30" s="28">
        <v>49</v>
      </c>
      <c r="C30" s="21" t="str">
        <f>IF(B30=0," ",VLOOKUP(B30,[1]Спортсмены!B$1:H$65536,2,FALSE))</f>
        <v>Иванов Константин</v>
      </c>
      <c r="D30" s="22" t="str">
        <f>IF(B30=0," ",VLOOKUP($B30,[1]Спортсмены!$B$1:$H$65536,3,FALSE))</f>
        <v>19.01.2000</v>
      </c>
      <c r="E30" s="23" t="str">
        <f>IF(B30=0," ",IF(VLOOKUP($B30,[1]Спортсмены!$B$1:$H$65536,4,FALSE)=0," ",VLOOKUP($B30,[1]Спортсмены!$B$1:$H$65536,4,FALSE)))</f>
        <v>2р</v>
      </c>
      <c r="F30" s="21" t="str">
        <f>IF(B30=0," ",VLOOKUP($B30,[1]Спортсмены!$B$1:$H$65536,5,FALSE))</f>
        <v>Ярославская</v>
      </c>
      <c r="G30" s="21" t="str">
        <f>IF(B30=0," ",VLOOKUP($B30,[1]Спортсмены!$B$1:$H$65536,6,FALSE))</f>
        <v>Ярославль, СДЮСШОР-19</v>
      </c>
      <c r="H30" s="40">
        <v>8.9814814814814813E-5</v>
      </c>
      <c r="I30" s="25"/>
      <c r="J30" s="23" t="str">
        <f>IF(H30=0," ",IF(H30&lt;=[1]Разряды!$D$4,[1]Разряды!$D$3,IF(H30&lt;=[1]Разряды!$E$4,[1]Разряды!$E$3,IF(H30&lt;=[1]Разряды!$F$4,[1]Разряды!$F$3,IF(H30&lt;=[1]Разряды!$G$4,[1]Разряды!$G$3,IF(H30&lt;=[1]Разряды!$H$4,[1]Разряды!$H$3,IF(H30&lt;=[1]Разряды!$I$4,[1]Разряды!$I$3,IF(H30&lt;=[1]Разряды!$J$4,[1]Разряды!$J$3,"б/р"))))))))</f>
        <v>3р</v>
      </c>
      <c r="K30" s="23" t="s">
        <v>19</v>
      </c>
      <c r="L30" s="21" t="str">
        <f>IF(B30=0," ",VLOOKUP($B30,[1]Спортсмены!$B$1:$H$65536,7,FALSE))</f>
        <v>Сошников А.В.</v>
      </c>
    </row>
    <row r="31" spans="1:12" x14ac:dyDescent="0.25">
      <c r="A31" s="71">
        <v>19</v>
      </c>
      <c r="B31" s="20">
        <v>134</v>
      </c>
      <c r="C31" s="21" t="str">
        <f>IF(B31=0," ",VLOOKUP(B31,[1]Спортсмены!B$1:H$65536,2,FALSE))</f>
        <v>Балуев Александр</v>
      </c>
      <c r="D31" s="22" t="str">
        <f>IF(B31=0," ",VLOOKUP($B31,[1]Спортсмены!$B$1:$H$65536,3,FALSE))</f>
        <v>23.01.2001</v>
      </c>
      <c r="E31" s="23" t="str">
        <f>IF(B31=0," ",IF(VLOOKUP($B31,[1]Спортсмены!$B$1:$H$65536,4,FALSE)=0," ",VLOOKUP($B31,[1]Спортсмены!$B$1:$H$65536,4,FALSE)))</f>
        <v>2р</v>
      </c>
      <c r="F31" s="21" t="str">
        <f>IF(B31=0," ",VLOOKUP($B31,[1]Спортсмены!$B$1:$H$65536,5,FALSE))</f>
        <v>Ярославская</v>
      </c>
      <c r="G31" s="282" t="str">
        <f>IF(B31=0," ",VLOOKUP($B31,[1]Спортсмены!$B$1:$H$65536,6,FALSE))</f>
        <v>Ярославль, ГУ ЯО СШОР по л/а и адаптивному спорту</v>
      </c>
      <c r="H31" s="24">
        <v>8.9814814814814813E-5</v>
      </c>
      <c r="I31" s="25"/>
      <c r="J31" s="23" t="str">
        <f>IF(H31=0," ",IF(H31&lt;=[1]Разряды!$D$4,[1]Разряды!$D$3,IF(H31&lt;=[1]Разряды!$E$4,[1]Разряды!$E$3,IF(H31&lt;=[1]Разряды!$F$4,[1]Разряды!$F$3,IF(H31&lt;=[1]Разряды!$G$4,[1]Разряды!$G$3,IF(H31&lt;=[1]Разряды!$H$4,[1]Разряды!$H$3,IF(H31&lt;=[1]Разряды!$I$4,[1]Разряды!$I$3,IF(H31&lt;=[1]Разряды!$J$4,[1]Разряды!$J$3,"б/р"))))))))</f>
        <v>3р</v>
      </c>
      <c r="K31" s="23" t="s">
        <v>19</v>
      </c>
      <c r="L31" s="21" t="str">
        <f>IF(B31=0," ",VLOOKUP($B31,[1]Спортсмены!$B$1:$H$65536,7,FALSE))</f>
        <v>Лыкова О.В., Филинова С.К.</v>
      </c>
    </row>
    <row r="32" spans="1:12" x14ac:dyDescent="0.25">
      <c r="A32" s="71">
        <v>21</v>
      </c>
      <c r="B32" s="28">
        <v>221</v>
      </c>
      <c r="C32" s="21" t="str">
        <f>IF(B32=0," ",VLOOKUP(B32,[1]Спортсмены!B$1:H$65536,2,FALSE))</f>
        <v>Кунавин Тимофей</v>
      </c>
      <c r="D32" s="22" t="str">
        <f>IF(B32=0," ",VLOOKUP($B32,[1]Спортсмены!$B$1:$H$65536,3,FALSE))</f>
        <v>23.06.2000</v>
      </c>
      <c r="E32" s="23" t="str">
        <f>IF(B32=0," ",IF(VLOOKUP($B32,[1]Спортсмены!$B$1:$H$65536,4,FALSE)=0," ",VLOOKUP($B32,[1]Спортсмены!$B$1:$H$65536,4,FALSE)))</f>
        <v>2р</v>
      </c>
      <c r="F32" s="21" t="str">
        <f>IF(B32=0," ",VLOOKUP($B32,[1]Спортсмены!$B$1:$H$65536,5,FALSE))</f>
        <v>Архангельская</v>
      </c>
      <c r="G32" s="21" t="str">
        <f>IF(B32=0," ",VLOOKUP($B32,[1]Спортсмены!$B$1:$H$65536,6,FALSE))</f>
        <v>Северодвинск, ФОК "Севмаш"</v>
      </c>
      <c r="H32" s="40">
        <v>9.0162037037037034E-5</v>
      </c>
      <c r="I32" s="40"/>
      <c r="J32" s="23" t="str">
        <f>IF(H32=0," ",IF(H32&lt;=[1]Разряды!$D$4,[1]Разряды!$D$3,IF(H32&lt;=[1]Разряды!$E$4,[1]Разряды!$E$3,IF(H32&lt;=[1]Разряды!$F$4,[1]Разряды!$F$3,IF(H32&lt;=[1]Разряды!$G$4,[1]Разряды!$G$3,IF(H32&lt;=[1]Разряды!$H$4,[1]Разряды!$H$3,IF(H32&lt;=[1]Разряды!$I$4,[1]Разряды!$I$3,IF(H32&lt;=[1]Разряды!$J$4,[1]Разряды!$J$3,"б/р"))))))))</f>
        <v>3р</v>
      </c>
      <c r="K32" s="23" t="s">
        <v>19</v>
      </c>
      <c r="L32" s="21" t="str">
        <f>IF(B32=0," ",VLOOKUP($B32,[1]Спортсмены!$B$1:$H$65536,7,FALSE))</f>
        <v>Литвиненко А.И.</v>
      </c>
    </row>
    <row r="33" spans="1:12" x14ac:dyDescent="0.25">
      <c r="A33" s="71">
        <v>22</v>
      </c>
      <c r="B33" s="28">
        <v>333</v>
      </c>
      <c r="C33" s="76" t="str">
        <f>IF(B33=0," ",VLOOKUP(B33,[1]Спортсмены!B$1:H$65536,2,FALSE))</f>
        <v>Очеретенко Алексей</v>
      </c>
      <c r="D33" s="77" t="str">
        <f>IF(B33=0," ",VLOOKUP($B33,[1]Спортсмены!$B$1:$H$65536,3,FALSE))</f>
        <v>21.02.1999</v>
      </c>
      <c r="E33" s="71" t="str">
        <f>IF(B33=0," ",IF(VLOOKUP($B33,[1]Спортсмены!$B$1:$H$65536,4,FALSE)=0," ",VLOOKUP($B33,[1]Спортсмены!$B$1:$H$65536,4,FALSE)))</f>
        <v>2р</v>
      </c>
      <c r="F33" s="76" t="str">
        <f>IF(B33=0," ",VLOOKUP($B33,[1]Спортсмены!$B$1:$H$65536,5,FALSE))</f>
        <v>Рес-ка Коми</v>
      </c>
      <c r="G33" s="151" t="str">
        <f>IF(B33=0," ",VLOOKUP($B33,[1]Спортсмены!$B$1:$H$65536,6,FALSE))</f>
        <v>Сыктывкар, КДЮСШ № 1</v>
      </c>
      <c r="H33" s="215">
        <v>9.0277777777777774E-5</v>
      </c>
      <c r="I33" s="81"/>
      <c r="J33" s="71" t="str">
        <f>IF(H33=0," ",IF(H33&lt;=[1]Разряды!$D$4,[1]Разряды!$D$3,IF(H33&lt;=[1]Разряды!$E$4,[1]Разряды!$E$3,IF(H33&lt;=[1]Разряды!$F$4,[1]Разряды!$F$3,IF(H33&lt;=[1]Разряды!$G$4,[1]Разряды!$G$3,IF(H33&lt;=[1]Разряды!$H$4,[1]Разряды!$H$3,IF(H33&lt;=[1]Разряды!$I$4,[1]Разряды!$I$3,IF(H33&lt;=[1]Разряды!$J$4,[1]Разряды!$J$3,"б/р"))))))))</f>
        <v>3р</v>
      </c>
      <c r="K33" s="71">
        <v>6</v>
      </c>
      <c r="L33" s="76" t="str">
        <f>IF(B33=0," ",VLOOKUP($B33,[1]Спортсмены!$B$1:$H$65536,7,FALSE))</f>
        <v>Балясников И.Н.</v>
      </c>
    </row>
    <row r="34" spans="1:12" x14ac:dyDescent="0.25">
      <c r="A34" s="71">
        <v>23</v>
      </c>
      <c r="B34" s="20">
        <v>176</v>
      </c>
      <c r="C34" s="76" t="str">
        <f>IF(B34=0," ",VLOOKUP(B34,[1]Спортсмены!B$1:H$65536,2,FALSE))</f>
        <v>Петропавловский Степан</v>
      </c>
      <c r="D34" s="77" t="str">
        <f>IF(B34=0," ",VLOOKUP($B34,[1]Спортсмены!$B$1:$H$65536,3,FALSE))</f>
        <v>23.04.2000</v>
      </c>
      <c r="E34" s="71" t="str">
        <f>IF(B34=0," ",IF(VLOOKUP($B34,[1]Спортсмены!$B$1:$H$65536,4,FALSE)=0," ",VLOOKUP($B34,[1]Спортсмены!$B$1:$H$65536,4,FALSE)))</f>
        <v>2р</v>
      </c>
      <c r="F34" s="76" t="str">
        <f>IF(B34=0," ",VLOOKUP($B34,[1]Спортсмены!$B$1:$H$65536,5,FALSE))</f>
        <v>Ярославская</v>
      </c>
      <c r="G34" s="151" t="str">
        <f>IF(B34=0," ",VLOOKUP($B34,[1]Спортсмены!$B$1:$H$65536,6,FALSE))</f>
        <v>Переславль, ДЮСШ</v>
      </c>
      <c r="H34" s="75">
        <v>9.2476851851851875E-5</v>
      </c>
      <c r="I34" s="81"/>
      <c r="J34" s="71" t="str">
        <f>IF(H34=0," ",IF(H34&lt;=[1]Разряды!$D$4,[1]Разряды!$D$3,IF(H34&lt;=[1]Разряды!$E$4,[1]Разряды!$E$3,IF(H34&lt;=[1]Разряды!$F$4,[1]Разряды!$F$3,IF(H34&lt;=[1]Разряды!$G$4,[1]Разряды!$G$3,IF(H34&lt;=[1]Разряды!$H$4,[1]Разряды!$H$3,IF(H34&lt;=[1]Разряды!$I$4,[1]Разряды!$I$3,IF(H34&lt;=[1]Разряды!$J$4,[1]Разряды!$J$3,"б/р"))))))))</f>
        <v>3р</v>
      </c>
      <c r="K34" s="71" t="s">
        <v>19</v>
      </c>
      <c r="L34" s="76" t="str">
        <f>IF(B34=0," ",VLOOKUP($B34,[1]Спортсмены!$B$1:$H$65536,7,FALSE))</f>
        <v>Цветкова Н.В.</v>
      </c>
    </row>
    <row r="35" spans="1:12" x14ac:dyDescent="0.25">
      <c r="A35" s="71">
        <v>24</v>
      </c>
      <c r="B35" s="71">
        <v>46</v>
      </c>
      <c r="C35" s="21" t="str">
        <f>IF(B35=0," ",VLOOKUP(B35,[1]Спортсмены!B$1:H$65536,2,FALSE))</f>
        <v>Смекаев Артем</v>
      </c>
      <c r="D35" s="22" t="str">
        <f>IF(B35=0," ",VLOOKUP($B35,[1]Спортсмены!$B$1:$H$65536,3,FALSE))</f>
        <v>10.05.2000</v>
      </c>
      <c r="E35" s="23" t="str">
        <f>IF(B35=0," ",IF(VLOOKUP($B35,[1]Спортсмены!$B$1:$H$65536,4,FALSE)=0," ",VLOOKUP($B35,[1]Спортсмены!$B$1:$H$65536,4,FALSE)))</f>
        <v>3р</v>
      </c>
      <c r="F35" s="21" t="str">
        <f>IF(B35=0," ",VLOOKUP($B35,[1]Спортсмены!$B$1:$H$65536,5,FALSE))</f>
        <v>Ярославская</v>
      </c>
      <c r="G35" s="21" t="str">
        <f>IF(B35=0," ",VLOOKUP($B35,[1]Спортсмены!$B$1:$H$65536,6,FALSE))</f>
        <v>Ярославль, СДЮСШОР-19</v>
      </c>
      <c r="H35" s="40">
        <v>9.5486111111111116E-5</v>
      </c>
      <c r="I35" s="40"/>
      <c r="J35" s="23" t="str">
        <f>IF(H35=0," ",IF(H35&lt;=[1]Разряды!$D$4,[1]Разряды!$D$3,IF(H35&lt;=[1]Разряды!$E$4,[1]Разряды!$E$3,IF(H35&lt;=[1]Разряды!$F$4,[1]Разряды!$F$3,IF(H35&lt;=[1]Разряды!$G$4,[1]Разряды!$G$3,IF(H35&lt;=[1]Разряды!$H$4,[1]Разряды!$H$3,IF(H35&lt;=[1]Разряды!$I$4,[1]Разряды!$I$3,IF(H35&lt;=[1]Разряды!$J$4,[1]Разряды!$J$3,"б/р"))))))))</f>
        <v>1юр</v>
      </c>
      <c r="K35" s="23" t="s">
        <v>19</v>
      </c>
      <c r="L35" s="21" t="str">
        <f>IF(B35=0," ",VLOOKUP($B35,[1]Спортсмены!$B$1:$H$65536,7,FALSE))</f>
        <v>Видманова Ю.В.</v>
      </c>
    </row>
    <row r="36" spans="1:12" x14ac:dyDescent="0.25">
      <c r="A36" s="27"/>
      <c r="B36" s="23">
        <v>354</v>
      </c>
      <c r="C36" s="21" t="str">
        <f>IF(B36=0," ",VLOOKUP(B36,[1]Спортсмены!B$1:H$65536,2,FALSE))</f>
        <v>Водичев Александр</v>
      </c>
      <c r="D36" s="22" t="str">
        <f>IF(B36=0," ",VLOOKUP($B36,[1]Спортсмены!$B$1:$H$65536,3,FALSE))</f>
        <v>14.11.1999</v>
      </c>
      <c r="E36" s="23" t="str">
        <f>IF(B36=0," ",IF(VLOOKUP($B36,[1]Спортсмены!$B$1:$H$65536,4,FALSE)=0," ",VLOOKUP($B36,[1]Спортсмены!$B$1:$H$65536,4,FALSE)))</f>
        <v>1р</v>
      </c>
      <c r="F36" s="21" t="str">
        <f>IF(B36=0," ",VLOOKUP($B36,[1]Спортсмены!$B$1:$H$65536,5,FALSE))</f>
        <v>Калининградская</v>
      </c>
      <c r="G36" s="21" t="str">
        <f>IF(B36=0," ",VLOOKUP($B36,[1]Спортсмены!$B$1:$H$65536,6,FALSE))</f>
        <v>Гусев, ДЮСШ</v>
      </c>
      <c r="H36" s="299" t="s">
        <v>98</v>
      </c>
      <c r="I36" s="40"/>
      <c r="J36" s="23"/>
      <c r="K36" s="23">
        <v>0</v>
      </c>
      <c r="L36" s="21" t="str">
        <f>IF(B36=0," ",VLOOKUP($B36,[1]Спортсмены!$B$1:$H$65536,7,FALSE))</f>
        <v>Лукьянов А.А.</v>
      </c>
    </row>
    <row r="37" spans="1:12" ht="15.75" thickBot="1" x14ac:dyDescent="0.3">
      <c r="A37" s="29"/>
      <c r="B37" s="30"/>
      <c r="C37" s="31" t="str">
        <f>IF(B37=0," ",VLOOKUP(B37,[1]Спортсмены!B$1:H$65536,2,FALSE))</f>
        <v xml:space="preserve"> </v>
      </c>
      <c r="D37" s="32" t="str">
        <f>IF(B37=0," ",VLOOKUP($B37,[1]Спортсмены!$B$1:$H$65536,3,FALSE))</f>
        <v xml:space="preserve"> </v>
      </c>
      <c r="E37" s="33" t="str">
        <f>IF(B37=0," ",IF(VLOOKUP($B37,[1]Спортсмены!$B$1:$H$65536,4,FALSE)=0," ",VLOOKUP($B37,[1]Спортсмены!$B$1:$H$65536,4,FALSE)))</f>
        <v xml:space="preserve"> </v>
      </c>
      <c r="F37" s="31" t="str">
        <f>IF(B37=0," ",VLOOKUP($B37,[1]Спортсмены!$B$1:$H$65536,5,FALSE))</f>
        <v xml:space="preserve"> </v>
      </c>
      <c r="G37" s="31" t="str">
        <f>IF(B37=0," ",VLOOKUP($B37,[1]Спортсмены!$B$1:$H$65536,6,FALSE))</f>
        <v xml:space="preserve"> </v>
      </c>
      <c r="H37" s="300"/>
      <c r="I37" s="34"/>
      <c r="J37" s="33"/>
      <c r="K37" s="33"/>
      <c r="L37" s="31" t="str">
        <f>IF(B37=0," ",VLOOKUP($B37,[1]Спортсмены!$B$1:$H$65536,7,FALSE))</f>
        <v xml:space="preserve"> </v>
      </c>
    </row>
    <row r="38" spans="1:12" ht="15.75" thickTop="1" x14ac:dyDescent="0.25">
      <c r="A38" s="265"/>
      <c r="B38" s="35"/>
      <c r="C38" s="36"/>
      <c r="D38" s="37"/>
      <c r="E38" s="38"/>
      <c r="F38" s="36"/>
      <c r="G38" s="36"/>
      <c r="H38" s="301"/>
      <c r="I38" s="39"/>
      <c r="J38" s="38"/>
      <c r="K38" s="38"/>
      <c r="L38" s="36"/>
    </row>
    <row r="39" spans="1:12" ht="18" x14ac:dyDescent="0.25">
      <c r="A39" s="1"/>
      <c r="B39" s="2"/>
      <c r="C39" s="2"/>
      <c r="D39" s="3"/>
      <c r="E39" s="2"/>
      <c r="F39" s="2" t="s">
        <v>0</v>
      </c>
      <c r="G39" s="2"/>
      <c r="H39" s="2"/>
      <c r="I39" s="2"/>
      <c r="J39" s="2"/>
      <c r="K39" s="2"/>
      <c r="L39" s="2"/>
    </row>
    <row r="40" spans="1:12" ht="15.75" x14ac:dyDescent="0.25">
      <c r="A40" s="1"/>
      <c r="B40" s="4"/>
      <c r="C40" s="4"/>
      <c r="D40" s="5"/>
      <c r="E40" s="4"/>
      <c r="F40" s="412" t="s">
        <v>1</v>
      </c>
      <c r="G40" s="412"/>
      <c r="H40" s="4"/>
      <c r="K40" s="6" t="s">
        <v>2</v>
      </c>
    </row>
    <row r="41" spans="1:12" x14ac:dyDescent="0.25">
      <c r="A41" s="1"/>
      <c r="B41" s="6"/>
      <c r="C41" s="216"/>
      <c r="D41" s="7"/>
      <c r="E41"/>
      <c r="F41" s="1"/>
      <c r="G41" s="1"/>
      <c r="H41" s="8"/>
      <c r="I41" s="8"/>
      <c r="J41" s="8"/>
      <c r="K41" s="8" t="s">
        <v>94</v>
      </c>
      <c r="L41" s="8"/>
    </row>
    <row r="42" spans="1:12" ht="18.75" x14ac:dyDescent="0.3">
      <c r="A42" s="9"/>
      <c r="B42" s="6"/>
      <c r="C42" s="6"/>
      <c r="D42" s="7"/>
      <c r="E42" s="10"/>
      <c r="F42" s="1"/>
      <c r="G42" s="1"/>
      <c r="H42" s="10"/>
      <c r="I42" s="413" t="s">
        <v>3</v>
      </c>
      <c r="J42" s="413"/>
      <c r="K42" s="255"/>
      <c r="L42" s="8" t="s">
        <v>99</v>
      </c>
    </row>
    <row r="43" spans="1:12" x14ac:dyDescent="0.25">
      <c r="A43" s="1"/>
      <c r="B43" s="9"/>
      <c r="C43" s="9"/>
      <c r="D43" s="11"/>
      <c r="E43" s="11"/>
      <c r="F43" s="12"/>
      <c r="G43" s="1"/>
      <c r="H43" s="13"/>
      <c r="I43" s="415" t="s">
        <v>4</v>
      </c>
      <c r="J43" s="415"/>
      <c r="K43" s="14"/>
      <c r="L43" s="8" t="s">
        <v>100</v>
      </c>
    </row>
    <row r="44" spans="1:12" x14ac:dyDescent="0.25">
      <c r="A44" s="416" t="s">
        <v>5</v>
      </c>
      <c r="B44" s="416" t="s">
        <v>6</v>
      </c>
      <c r="C44" s="416" t="s">
        <v>7</v>
      </c>
      <c r="D44" s="405" t="s">
        <v>8</v>
      </c>
      <c r="E44" s="405" t="s">
        <v>9</v>
      </c>
      <c r="F44" s="405" t="s">
        <v>10</v>
      </c>
      <c r="G44" s="405" t="s">
        <v>11</v>
      </c>
      <c r="H44" s="418" t="s">
        <v>12</v>
      </c>
      <c r="I44" s="419"/>
      <c r="J44" s="416" t="s">
        <v>13</v>
      </c>
      <c r="K44" s="405" t="s">
        <v>14</v>
      </c>
      <c r="L44" s="407" t="s">
        <v>15</v>
      </c>
    </row>
    <row r="45" spans="1:12" x14ac:dyDescent="0.25">
      <c r="A45" s="417"/>
      <c r="B45" s="417"/>
      <c r="C45" s="417"/>
      <c r="D45" s="417"/>
      <c r="E45" s="417"/>
      <c r="F45" s="417"/>
      <c r="G45" s="417"/>
      <c r="H45" s="268" t="s">
        <v>16</v>
      </c>
      <c r="I45" s="268" t="s">
        <v>17</v>
      </c>
      <c r="J45" s="417"/>
      <c r="K45" s="406"/>
      <c r="L45" s="408"/>
    </row>
    <row r="46" spans="1:12" x14ac:dyDescent="0.25">
      <c r="A46" s="15"/>
      <c r="B46" s="15"/>
      <c r="C46" s="15"/>
      <c r="D46" s="16"/>
      <c r="E46" s="15"/>
      <c r="F46" s="420" t="s">
        <v>101</v>
      </c>
      <c r="G46" s="420"/>
      <c r="H46" s="40"/>
      <c r="I46" s="421"/>
      <c r="J46" s="421"/>
      <c r="K46" s="254"/>
      <c r="L46" s="41"/>
    </row>
    <row r="47" spans="1:12" x14ac:dyDescent="0.25">
      <c r="A47" s="19">
        <v>1</v>
      </c>
      <c r="B47" s="20">
        <v>233</v>
      </c>
      <c r="C47" s="21" t="str">
        <f>IF(B47=0," ",VLOOKUP(B47,[1]Спортсмены!B$1:H$65536,2,FALSE))</f>
        <v>Кононенко Павел</v>
      </c>
      <c r="D47" s="22" t="str">
        <f>IF(B47=0," ",VLOOKUP($B47,[1]Спортсмены!$B$1:$H$65536,3,FALSE))</f>
        <v>02.02.1997</v>
      </c>
      <c r="E47" s="23" t="str">
        <f>IF(B47=0," ",IF(VLOOKUP($B47,[1]Спортсмены!$B$1:$H$65536,4,FALSE)=0," ",VLOOKUP($B47,[1]Спортсмены!$B$1:$H$65536,4,FALSE)))</f>
        <v>КМС</v>
      </c>
      <c r="F47" s="21" t="str">
        <f>IF(B47=0," ",VLOOKUP($B47,[1]Спортсмены!$B$1:$H$65536,5,FALSE))</f>
        <v>Вологодская</v>
      </c>
      <c r="G47" s="21" t="str">
        <f>IF(B47=0," ",VLOOKUP($B47,[1]Спортсмены!$B$1:$H$65536,6,FALSE))</f>
        <v>Череповец МБОУ ДОД "ДЮСШ № 2"</v>
      </c>
      <c r="H47" s="40">
        <v>8.090277777777779E-5</v>
      </c>
      <c r="I47" s="25">
        <v>8.0555555555555556E-5</v>
      </c>
      <c r="J47" s="23" t="str">
        <f>IF(H47=0," ",IF(H47&lt;=[1]Разряды!$D$4,[1]Разряды!$D$3,IF(H47&lt;=[1]Разряды!$E$4,[1]Разряды!$E$3,IF(H47&lt;=[1]Разряды!$F$4,[1]Разряды!$F$3,IF(H47&lt;=[1]Разряды!$G$4,[1]Разряды!$G$3,IF(H47&lt;=[1]Разряды!$H$4,[1]Разряды!$H$3,IF(H47&lt;=[1]Разряды!$I$4,[1]Разряды!$I$3,IF(H47&lt;=[1]Разряды!$J$4,[1]Разряды!$J$3,"б/р"))))))))</f>
        <v>кмс</v>
      </c>
      <c r="K47" s="26">
        <v>20</v>
      </c>
      <c r="L47" s="21" t="str">
        <f>IF(B47=0," ",VLOOKUP($B47,[1]Спортсмены!$B$1:$H$65536,7,FALSE))</f>
        <v>Столбова О.В.</v>
      </c>
    </row>
    <row r="48" spans="1:12" x14ac:dyDescent="0.25">
      <c r="A48" s="19">
        <v>2</v>
      </c>
      <c r="B48" s="20">
        <v>432</v>
      </c>
      <c r="C48" s="76" t="str">
        <f>IF(B48=0," ",VLOOKUP(B48,[1]Спортсмены!B$1:H$65536,2,FALSE))</f>
        <v>Ковалёв Константин</v>
      </c>
      <c r="D48" s="77" t="str">
        <f>IF(B48=0," ",VLOOKUP($B48,[1]Спортсмены!$B$1:$H$65536,3,FALSE))</f>
        <v>06.08.1997</v>
      </c>
      <c r="E48" s="71" t="str">
        <f>IF(B48=0," ",IF(VLOOKUP($B48,[1]Спортсмены!$B$1:$H$65536,4,FALSE)=0," ",VLOOKUP($B48,[1]Спортсмены!$B$1:$H$65536,4,FALSE)))</f>
        <v>1р</v>
      </c>
      <c r="F48" s="76" t="str">
        <f>IF(B48=0," ",VLOOKUP($B48,[1]Спортсмены!$B$1:$H$65536,5,FALSE))</f>
        <v>Костромская</v>
      </c>
      <c r="G48" s="76" t="str">
        <f>IF(B48=0," ",VLOOKUP($B48,[1]Спортсмены!$B$1:$H$65536,6,FALSE))</f>
        <v>Шарья, СДЮСШОР</v>
      </c>
      <c r="H48" s="75">
        <v>8.3796296296296291E-5</v>
      </c>
      <c r="I48" s="302">
        <v>8.359953703703703E-5</v>
      </c>
      <c r="J48" s="71" t="str">
        <f>IF(H48=0," ",IF(H48&lt;=[1]Разряды!$D$4,[1]Разряды!$D$3,IF(H48&lt;=[1]Разряды!$E$4,[1]Разряды!$E$3,IF(H48&lt;=[1]Разряды!$F$4,[1]Разряды!$F$3,IF(H48&lt;=[1]Разряды!$G$4,[1]Разряды!$G$3,IF(H48&lt;=[1]Разряды!$H$4,[1]Разряды!$H$3,IF(H48&lt;=[1]Разряды!$I$4,[1]Разряды!$I$3,IF(H48&lt;=[1]Разряды!$J$4,[1]Разряды!$J$3,"б/р"))))))))</f>
        <v>1р</v>
      </c>
      <c r="K48" s="27">
        <v>17</v>
      </c>
      <c r="L48" s="151" t="str">
        <f>IF(B48=0," ",VLOOKUP($B48,[1]Спортсмены!$B$1:$H$65536,7,FALSE))</f>
        <v>Аскеров А.М.</v>
      </c>
    </row>
    <row r="49" spans="1:12" x14ac:dyDescent="0.25">
      <c r="A49" s="19">
        <v>3</v>
      </c>
      <c r="B49" s="20">
        <v>348</v>
      </c>
      <c r="C49" s="21" t="str">
        <f>IF(B49=0," ",VLOOKUP(B49,[1]Спортсмены!B$1:H$65536,2,FALSE))</f>
        <v>Муратов Андрей</v>
      </c>
      <c r="D49" s="22" t="str">
        <f>IF(B49=0," ",VLOOKUP($B49,[1]Спортсмены!$B$1:$H$65536,3,FALSE))</f>
        <v>15.08.1997</v>
      </c>
      <c r="E49" s="23" t="str">
        <f>IF(B49=0," ",IF(VLOOKUP($B49,[1]Спортсмены!$B$1:$H$65536,4,FALSE)=0," ",VLOOKUP($B49,[1]Спортсмены!$B$1:$H$65536,4,FALSE)))</f>
        <v>КМС</v>
      </c>
      <c r="F49" s="21" t="str">
        <f>IF(B49=0," ",VLOOKUP($B49,[1]Спортсмены!$B$1:$H$65536,5,FALSE))</f>
        <v>Калининградская</v>
      </c>
      <c r="G49" s="21" t="str">
        <f>IF(B49=0," ",VLOOKUP($B49,[1]Спортсмены!$B$1:$H$65536,6,FALSE))</f>
        <v>Калининград, СДЮСШОР № 4</v>
      </c>
      <c r="H49" s="24">
        <v>8.287037037037037E-5</v>
      </c>
      <c r="I49" s="303">
        <v>8.3622685185185181E-5</v>
      </c>
      <c r="J49" s="23" t="str">
        <f>IF(H49=0," ",IF(H49&lt;=[1]Разряды!$D$4,[1]Разряды!$D$3,IF(H49&lt;=[1]Разряды!$E$4,[1]Разряды!$E$3,IF(H49&lt;=[1]Разряды!$F$4,[1]Разряды!$F$3,IF(H49&lt;=[1]Разряды!$G$4,[1]Разряды!$G$3,IF(H49&lt;=[1]Разряды!$H$4,[1]Разряды!$H$3,IF(H49&lt;=[1]Разряды!$I$4,[1]Разряды!$I$3,IF(H49&lt;=[1]Разряды!$J$4,[1]Разряды!$J$3,"б/р"))))))))</f>
        <v>1р</v>
      </c>
      <c r="K49" s="26">
        <v>15</v>
      </c>
      <c r="L49" s="304" t="str">
        <f>IF(B49=0," ",VLOOKUP($B49,[1]Спортсмены!$B$1:$H$65536,7,FALSE))</f>
        <v>Сельская Л.М., Гадиатова Н.В., Маляревич В.В.</v>
      </c>
    </row>
    <row r="50" spans="1:12" x14ac:dyDescent="0.25">
      <c r="A50" s="27">
        <v>4</v>
      </c>
      <c r="B50" s="20">
        <v>205</v>
      </c>
      <c r="C50" s="21" t="str">
        <f>IF(B50=0," ",VLOOKUP(B50,[1]Спортсмены!B$1:H$65536,2,FALSE))</f>
        <v>Бондюк Николай</v>
      </c>
      <c r="D50" s="22" t="str">
        <f>IF(B50=0," ",VLOOKUP($B50,[1]Спортсмены!$B$1:$H$65536,3,FALSE))</f>
        <v>22.05.1997</v>
      </c>
      <c r="E50" s="23" t="str">
        <f>IF(B50=0," ",IF(VLOOKUP($B50,[1]Спортсмены!$B$1:$H$65536,4,FALSE)=0," ",VLOOKUP($B50,[1]Спортсмены!$B$1:$H$65536,4,FALSE)))</f>
        <v>1р</v>
      </c>
      <c r="F50" s="21" t="str">
        <f>IF(B50=0," ",VLOOKUP($B50,[1]Спортсмены!$B$1:$H$65536,5,FALSE))</f>
        <v>Архангельская</v>
      </c>
      <c r="G50" s="21" t="str">
        <f>IF(B50=0," ",VLOOKUP($B50,[1]Спортсмены!$B$1:$H$65536,6,FALSE))</f>
        <v>Архангельск, САФУ им. М.В. Ломоносова</v>
      </c>
      <c r="H50" s="24">
        <v>8.5185185185185198E-5</v>
      </c>
      <c r="I50" s="25">
        <v>8.4953703703703718E-5</v>
      </c>
      <c r="J50" s="23" t="str">
        <f>IF(H50=0," ",IF(H50&lt;=[1]Разряды!$D$4,[1]Разряды!$D$3,IF(H50&lt;=[1]Разряды!$E$4,[1]Разряды!$E$3,IF(H50&lt;=[1]Разряды!$F$4,[1]Разряды!$F$3,IF(H50&lt;=[1]Разряды!$G$4,[1]Разряды!$G$3,IF(H50&lt;=[1]Разряды!$H$4,[1]Разряды!$H$3,IF(H50&lt;=[1]Разряды!$I$4,[1]Разряды!$I$3,IF(H50&lt;=[1]Разряды!$J$4,[1]Разряды!$J$3,"б/р"))))))))</f>
        <v>2р</v>
      </c>
      <c r="K50" s="23">
        <v>14</v>
      </c>
      <c r="L50" s="21" t="str">
        <f>IF(B50=0," ",VLOOKUP($B50,[1]Спортсмены!$B$1:$H$65536,7,FALSE))</f>
        <v>Мингалева А.Г.</v>
      </c>
    </row>
    <row r="51" spans="1:12" x14ac:dyDescent="0.25">
      <c r="A51" s="27">
        <v>5</v>
      </c>
      <c r="B51" s="20">
        <v>311</v>
      </c>
      <c r="C51" s="76" t="str">
        <f>IF(B51=0," ",VLOOKUP(B51,[1]Спортсмены!B$1:H$65536,2,FALSE))</f>
        <v>Тимошин Олег</v>
      </c>
      <c r="D51" s="77" t="str">
        <f>IF(B51=0," ",VLOOKUP($B51,[1]Спортсмены!$B$1:$H$65536,3,FALSE))</f>
        <v>23.10.1998</v>
      </c>
      <c r="E51" s="71" t="str">
        <f>IF(B51=0," ",IF(VLOOKUP($B51,[1]Спортсмены!$B$1:$H$65536,4,FALSE)=0," ",VLOOKUP($B51,[1]Спортсмены!$B$1:$H$65536,4,FALSE)))</f>
        <v>2р</v>
      </c>
      <c r="F51" s="76" t="str">
        <f>IF(B51=0," ",VLOOKUP($B51,[1]Спортсмены!$B$1:$H$65536,5,FALSE))</f>
        <v>Мурманская</v>
      </c>
      <c r="G51" s="151" t="str">
        <f>IF(B51=0," ",VLOOKUP($B51,[1]Спортсмены!$B$1:$H$65536,6,FALSE))</f>
        <v>п. Высокий</v>
      </c>
      <c r="H51" s="75">
        <v>8.4490740740740731E-5</v>
      </c>
      <c r="I51" s="81">
        <v>8.5416666666666678E-5</v>
      </c>
      <c r="J51" s="71" t="str">
        <f>IF(H51=0," ",IF(H51&lt;=[1]Разряды!$D$4,[1]Разряды!$D$3,IF(H51&lt;=[1]Разряды!$E$4,[1]Разряды!$E$3,IF(H51&lt;=[1]Разряды!$F$4,[1]Разряды!$F$3,IF(H51&lt;=[1]Разряды!$G$4,[1]Разряды!$G$3,IF(H51&lt;=[1]Разряды!$H$4,[1]Разряды!$H$3,IF(H51&lt;=[1]Разряды!$I$4,[1]Разряды!$I$3,IF(H51&lt;=[1]Разряды!$J$4,[1]Разряды!$J$3,"б/р"))))))))</f>
        <v>1р</v>
      </c>
      <c r="K51" s="71">
        <v>13</v>
      </c>
      <c r="L51" s="134" t="str">
        <f>IF(B51=0," ",VLOOKUP($B51,[1]Спортсмены!$B$1:$H$65536,7,FALSE))</f>
        <v>Михалев В.В., Шаверина Е.Н.</v>
      </c>
    </row>
    <row r="52" spans="1:12" x14ac:dyDescent="0.25">
      <c r="A52" s="27">
        <v>6</v>
      </c>
      <c r="B52" s="20">
        <v>61</v>
      </c>
      <c r="C52" s="21" t="str">
        <f>IF(B52=0," ",VLOOKUP(B52,[1]Спортсмены!B$1:H$65536,2,FALSE))</f>
        <v>Бакин Максим</v>
      </c>
      <c r="D52" s="22" t="str">
        <f>IF(B52=0," ",VLOOKUP($B52,[1]Спортсмены!$B$1:$H$65536,3,FALSE))</f>
        <v>10.11.1997</v>
      </c>
      <c r="E52" s="23" t="str">
        <f>IF(B52=0," ",IF(VLOOKUP($B52,[1]Спортсмены!$B$1:$H$65536,4,FALSE)=0," ",VLOOKUP($B52,[1]Спортсмены!$B$1:$H$65536,4,FALSE)))</f>
        <v>2р</v>
      </c>
      <c r="F52" s="21" t="str">
        <f>IF(B52=0," ",VLOOKUP($B52,[1]Спортсмены!$B$1:$H$65536,5,FALSE))</f>
        <v>Ярославская</v>
      </c>
      <c r="G52" s="21" t="str">
        <f>IF(B52=0," ",VLOOKUP($B52,[1]Спортсмены!$B$1:$H$65536,6,FALSE))</f>
        <v>Ярославль, СДЮСШОР-19</v>
      </c>
      <c r="H52" s="24">
        <v>8.5300925925925938E-5</v>
      </c>
      <c r="I52" s="25">
        <v>8.6111111111111119E-5</v>
      </c>
      <c r="J52" s="23" t="str">
        <f>IF(H52=0," ",IF(H52&lt;=[1]Разряды!$D$4,[1]Разряды!$D$3,IF(H52&lt;=[1]Разряды!$E$4,[1]Разряды!$E$3,IF(H52&lt;=[1]Разряды!$F$4,[1]Разряды!$F$3,IF(H52&lt;=[1]Разряды!$G$4,[1]Разряды!$G$3,IF(H52&lt;=[1]Разряды!$H$4,[1]Разряды!$H$3,IF(H52&lt;=[1]Разряды!$I$4,[1]Разряды!$I$3,IF(H52&lt;=[1]Разряды!$J$4,[1]Разряды!$J$3,"б/р"))))))))</f>
        <v>2р</v>
      </c>
      <c r="K52" s="23" t="s">
        <v>19</v>
      </c>
      <c r="L52" s="21" t="str">
        <f>IF(B52=0," ",VLOOKUP($B52,[1]Спортсмены!$B$1:$H$65536,7,FALSE))</f>
        <v>Воронин Е.А.</v>
      </c>
    </row>
    <row r="53" spans="1:12" ht="15" customHeight="1" x14ac:dyDescent="0.25">
      <c r="A53" s="27">
        <v>7</v>
      </c>
      <c r="B53" s="20">
        <v>210</v>
      </c>
      <c r="C53" s="21" t="str">
        <f>IF(B53=0," ",VLOOKUP(B53,[1]Спортсмены!B$1:H$65536,2,FALSE))</f>
        <v>Шаньгин Станислав</v>
      </c>
      <c r="D53" s="22" t="str">
        <f>IF(B53=0," ",VLOOKUP($B53,[1]Спортсмены!$B$1:$H$65536,3,FALSE))</f>
        <v>22.03.1998</v>
      </c>
      <c r="E53" s="23" t="str">
        <f>IF(B53=0," ",IF(VLOOKUP($B53,[1]Спортсмены!$B$1:$H$65536,4,FALSE)=0," ",VLOOKUP($B53,[1]Спортсмены!$B$1:$H$65536,4,FALSE)))</f>
        <v>1р</v>
      </c>
      <c r="F53" s="21" t="str">
        <f>IF(B53=0," ",VLOOKUP($B53,[1]Спортсмены!$B$1:$H$65536,5,FALSE))</f>
        <v>Архангельская</v>
      </c>
      <c r="G53" s="21" t="str">
        <f>IF(B53=0," ",VLOOKUP($B53,[1]Спортсмены!$B$1:$H$65536,6,FALSE))</f>
        <v>Архангельск, АПК "ДЮСШ № 1"</v>
      </c>
      <c r="H53" s="24">
        <v>8.5416666666666678E-5</v>
      </c>
      <c r="I53" s="25"/>
      <c r="J53" s="23" t="str">
        <f>IF(H53=0," ",IF(H53&lt;=[1]Разряды!$D$4,[1]Разряды!$D$3,IF(H53&lt;=[1]Разряды!$E$4,[1]Разряды!$E$3,IF(H53&lt;=[1]Разряды!$F$4,[1]Разряды!$F$3,IF(H53&lt;=[1]Разряды!$G$4,[1]Разряды!$G$3,IF(H53&lt;=[1]Разряды!$H$4,[1]Разряды!$H$3,IF(H53&lt;=[1]Разряды!$I$4,[1]Разряды!$I$3,IF(H53&lt;=[1]Разряды!$J$4,[1]Разряды!$J$3,"б/р"))))))))</f>
        <v>2р</v>
      </c>
      <c r="K53" s="26">
        <v>12</v>
      </c>
      <c r="L53" s="21" t="str">
        <f>IF(B53=0," ",VLOOKUP($B53,[1]Спортсмены!$B$1:$H$65536,7,FALSE))</f>
        <v>Брюхова О.Б.</v>
      </c>
    </row>
    <row r="54" spans="1:12" ht="16.5" customHeight="1" x14ac:dyDescent="0.25">
      <c r="A54" s="27">
        <v>8</v>
      </c>
      <c r="B54" s="20">
        <v>67</v>
      </c>
      <c r="C54" s="21" t="str">
        <f>IF(B54=0," ",VLOOKUP(B54,[1]Спортсмены!B$1:H$65536,2,FALSE))</f>
        <v>Ловчиков Сергей</v>
      </c>
      <c r="D54" s="22" t="str">
        <f>IF(B54=0," ",VLOOKUP($B54,[1]Спортсмены!$B$1:$H$65536,3,FALSE))</f>
        <v>03.03.1997</v>
      </c>
      <c r="E54" s="23" t="str">
        <f>IF(B54=0," ",IF(VLOOKUP($B54,[1]Спортсмены!$B$1:$H$65536,4,FALSE)=0," ",VLOOKUP($B54,[1]Спортсмены!$B$1:$H$65536,4,FALSE)))</f>
        <v>1р</v>
      </c>
      <c r="F54" s="21" t="str">
        <f>IF(B54=0," ",VLOOKUP($B54,[1]Спортсмены!$B$1:$H$65536,5,FALSE))</f>
        <v>Ярославская</v>
      </c>
      <c r="G54" s="21" t="str">
        <f>IF(B54=0," ",VLOOKUP($B54,[1]Спортсмены!$B$1:$H$65536,6,FALSE))</f>
        <v>Ярославль, СДЮСШОР-19</v>
      </c>
      <c r="H54" s="305">
        <v>8.5682870370370391E-5</v>
      </c>
      <c r="I54" s="24"/>
      <c r="J54" s="23" t="str">
        <f>IF(H54=0," ",IF(H54&lt;=[1]Разряды!$D$4,[1]Разряды!$D$3,IF(H54&lt;=[1]Разряды!$E$4,[1]Разряды!$E$3,IF(H54&lt;=[1]Разряды!$F$4,[1]Разряды!$F$3,IF(H54&lt;=[1]Разряды!$G$4,[1]Разряды!$G$3,IF(H54&lt;=[1]Разряды!$H$4,[1]Разряды!$H$3,IF(H54&lt;=[1]Разряды!$I$4,[1]Разряды!$I$3,IF(H54&lt;=[1]Разряды!$J$4,[1]Разряды!$J$3,"б/р"))))))))</f>
        <v>2р</v>
      </c>
      <c r="K54" s="23" t="s">
        <v>19</v>
      </c>
      <c r="L54" s="21" t="str">
        <f>IF(B54=0," ",VLOOKUP($B54,[1]Спортсмены!$B$1:$H$65536,7,FALSE))</f>
        <v>Видманова Ю.В.</v>
      </c>
    </row>
    <row r="55" spans="1:12" x14ac:dyDescent="0.25">
      <c r="A55" s="27">
        <v>9</v>
      </c>
      <c r="B55" s="20">
        <v>63</v>
      </c>
      <c r="C55" s="21" t="str">
        <f>IF(B55=0," ",VLOOKUP(B55,[1]Спортсмены!B$1:H$65536,2,FALSE))</f>
        <v>Котов Никита</v>
      </c>
      <c r="D55" s="22" t="str">
        <f>IF(B55=0," ",VLOOKUP($B55,[1]Спортсмены!$B$1:$H$65536,3,FALSE))</f>
        <v>17.06.1998</v>
      </c>
      <c r="E55" s="23" t="str">
        <f>IF(B55=0," ",IF(VLOOKUP($B55,[1]Спортсмены!$B$1:$H$65536,4,FALSE)=0," ",VLOOKUP($B55,[1]Спортсмены!$B$1:$H$65536,4,FALSE)))</f>
        <v>1р</v>
      </c>
      <c r="F55" s="21" t="str">
        <f>IF(B55=0," ",VLOOKUP($B55,[1]Спортсмены!$B$1:$H$65536,5,FALSE))</f>
        <v>Ярославская</v>
      </c>
      <c r="G55" s="21" t="str">
        <f>IF(B55=0," ",VLOOKUP($B55,[1]Спортсмены!$B$1:$H$65536,6,FALSE))</f>
        <v>Ярославль, СДЮСШОР-19</v>
      </c>
      <c r="H55" s="305">
        <v>8.5752314814814816E-5</v>
      </c>
      <c r="I55" s="24"/>
      <c r="J55" s="23" t="str">
        <f>IF(H55=0," ",IF(H55&lt;=[1]Разряды!$D$4,[1]Разряды!$D$3,IF(H55&lt;=[1]Разряды!$E$4,[1]Разряды!$E$3,IF(H55&lt;=[1]Разряды!$F$4,[1]Разряды!$F$3,IF(H55&lt;=[1]Разряды!$G$4,[1]Разряды!$G$3,IF(H55&lt;=[1]Разряды!$H$4,[1]Разряды!$H$3,IF(H55&lt;=[1]Разряды!$I$4,[1]Разряды!$I$3,IF(H55&lt;=[1]Разряды!$J$4,[1]Разряды!$J$3,"б/р"))))))))</f>
        <v>2р</v>
      </c>
      <c r="K55" s="23" t="s">
        <v>19</v>
      </c>
      <c r="L55" s="21" t="str">
        <f>IF(B55=0," ",VLOOKUP($B55,[1]Спортсмены!$B$1:$H$65536,7,FALSE))</f>
        <v>Станкевич А.В.</v>
      </c>
    </row>
    <row r="56" spans="1:12" x14ac:dyDescent="0.25">
      <c r="A56" s="27">
        <v>10</v>
      </c>
      <c r="B56" s="20">
        <v>259</v>
      </c>
      <c r="C56" s="21" t="str">
        <f>IF(B56=0," ",VLOOKUP(B56,[1]Спортсмены!B$1:H$65536,2,FALSE))</f>
        <v>Быковский Андрей</v>
      </c>
      <c r="D56" s="22" t="str">
        <f>IF(B56=0," ",VLOOKUP($B56,[1]Спортсмены!$B$1:$H$65536,3,FALSE))</f>
        <v>24.05.1997</v>
      </c>
      <c r="E56" s="23" t="str">
        <f>IF(B56=0," ",IF(VLOOKUP($B56,[1]Спортсмены!$B$1:$H$65536,4,FALSE)=0," ",VLOOKUP($B56,[1]Спортсмены!$B$1:$H$65536,4,FALSE)))</f>
        <v>КМС</v>
      </c>
      <c r="F56" s="21" t="str">
        <f>IF(B56=0," ",VLOOKUP($B56,[1]Спортсмены!$B$1:$H$65536,5,FALSE))</f>
        <v>Владимирская</v>
      </c>
      <c r="G56" s="21" t="str">
        <f>IF(B56=0," ",VLOOKUP($B56,[1]Спортсмены!$B$1:$H$65536,6,FALSE))</f>
        <v>Ковров, СК "Вымпел"</v>
      </c>
      <c r="H56" s="24">
        <v>8.5995370370370351E-5</v>
      </c>
      <c r="I56" s="25"/>
      <c r="J56" s="23" t="str">
        <f>IF(H56=0," ",IF(H56&lt;=[1]Разряды!$D$4,[1]Разряды!$D$3,IF(H56&lt;=[1]Разряды!$E$4,[1]Разряды!$E$3,IF(H56&lt;=[1]Разряды!$F$4,[1]Разряды!$F$3,IF(H56&lt;=[1]Разряды!$G$4,[1]Разряды!$G$3,IF(H56&lt;=[1]Разряды!$H$4,[1]Разряды!$H$3,IF(H56&lt;=[1]Разряды!$I$4,[1]Разряды!$I$3,IF(H56&lt;=[1]Разряды!$J$4,[1]Разряды!$J$3,"б/р"))))))))</f>
        <v>2р</v>
      </c>
      <c r="K56" s="26">
        <v>11</v>
      </c>
      <c r="L56" s="21" t="str">
        <f>IF(B56=0," ",VLOOKUP($B56,[1]Спортсмены!$B$1:$H$65536,7,FALSE))</f>
        <v>Птушкина Н.И.</v>
      </c>
    </row>
    <row r="57" spans="1:12" x14ac:dyDescent="0.25">
      <c r="A57" s="27">
        <v>11</v>
      </c>
      <c r="B57" s="28">
        <v>381</v>
      </c>
      <c r="C57" s="21" t="str">
        <f>IF(B57=0," ",VLOOKUP(B57,[1]Спортсмены!B$1:H$65536,2,FALSE))</f>
        <v>Владимирцев Александр</v>
      </c>
      <c r="D57" s="22" t="str">
        <f>IF(B57=0," ",VLOOKUP($B57,[1]Спортсмены!$B$1:$H$65536,3,FALSE))</f>
        <v>21.12.1998</v>
      </c>
      <c r="E57" s="23" t="str">
        <f>IF(B57=0," ",IF(VLOOKUP($B57,[1]Спортсмены!$B$1:$H$65536,4,FALSE)=0," ",VLOOKUP($B57,[1]Спортсмены!$B$1:$H$65536,4,FALSE)))</f>
        <v>1р</v>
      </c>
      <c r="F57" s="21" t="str">
        <f>IF(B57=0," ",VLOOKUP($B57,[1]Спортсмены!$B$1:$H$65536,5,FALSE))</f>
        <v>Ивановская</v>
      </c>
      <c r="G57" s="21" t="str">
        <f>IF(B57=0," ",VLOOKUP($B57,[1]Спортсмены!$B$1:$H$65536,6,FALSE))</f>
        <v>Иваново, ДЮСШ-1</v>
      </c>
      <c r="H57" s="24">
        <v>8.6111111111111119E-5</v>
      </c>
      <c r="I57" s="24"/>
      <c r="J57" s="23" t="str">
        <f>IF(H57=0," ",IF(H57&lt;=[1]Разряды!$D$4,[1]Разряды!$D$3,IF(H57&lt;=[1]Разряды!$E$4,[1]Разряды!$E$3,IF(H57&lt;=[1]Разряды!$F$4,[1]Разряды!$F$3,IF(H57&lt;=[1]Разряды!$G$4,[1]Разряды!$G$3,IF(H57&lt;=[1]Разряды!$H$4,[1]Разряды!$H$3,IF(H57&lt;=[1]Разряды!$I$4,[1]Разряды!$I$3,IF(H57&lt;=[1]Разряды!$J$4,[1]Разряды!$J$3,"б/р"))))))))</f>
        <v>2р</v>
      </c>
      <c r="K57" s="26">
        <v>10</v>
      </c>
      <c r="L57" s="21" t="str">
        <f>IF(B57=0," ",VLOOKUP($B57,[1]Спортсмены!$B$1:$H$65536,7,FALSE))</f>
        <v xml:space="preserve">Магницкий М.В. </v>
      </c>
    </row>
    <row r="58" spans="1:12" x14ac:dyDescent="0.25">
      <c r="A58" s="27">
        <v>12</v>
      </c>
      <c r="B58" s="20">
        <v>108</v>
      </c>
      <c r="C58" s="76" t="str">
        <f>IF(B58=0," ",VLOOKUP(B58,[1]Спортсмены!B$1:H$65536,2,FALSE))</f>
        <v>Савченков Михаил</v>
      </c>
      <c r="D58" s="77" t="str">
        <f>IF(B58=0," ",VLOOKUP($B58,[1]Спортсмены!$B$1:$H$65536,3,FALSE))</f>
        <v>24.10.1998</v>
      </c>
      <c r="E58" s="71" t="str">
        <f>IF(B58=0," ",IF(VLOOKUP($B58,[1]Спортсмены!$B$1:$H$65536,4,FALSE)=0," ",VLOOKUP($B58,[1]Спортсмены!$B$1:$H$65536,4,FALSE)))</f>
        <v>1р</v>
      </c>
      <c r="F58" s="76" t="str">
        <f>IF(B58=0," ",VLOOKUP($B58,[1]Спортсмены!$B$1:$H$65536,5,FALSE))</f>
        <v>Ярославская</v>
      </c>
      <c r="G58" s="151" t="str">
        <f>IF(B58=0," ",VLOOKUP($B58,[1]Спортсмены!$B$1:$H$65536,6,FALSE))</f>
        <v>Рыбинск, СДЮСШОР-2</v>
      </c>
      <c r="H58" s="75">
        <v>8.7152777777777779E-5</v>
      </c>
      <c r="I58" s="81"/>
      <c r="J58" s="71" t="str">
        <f>IF(H58=0," ",IF(H58&lt;=[1]Разряды!$D$4,[1]Разряды!$D$3,IF(H58&lt;=[1]Разряды!$E$4,[1]Разряды!$E$3,IF(H58&lt;=[1]Разряды!$F$4,[1]Разряды!$F$3,IF(H58&lt;=[1]Разряды!$G$4,[1]Разряды!$G$3,IF(H58&lt;=[1]Разряды!$H$4,[1]Разряды!$H$3,IF(H58&lt;=[1]Разряды!$I$4,[1]Разряды!$I$3,IF(H58&lt;=[1]Разряды!$J$4,[1]Разряды!$J$3,"б/р"))))))))</f>
        <v>2р</v>
      </c>
      <c r="K58" s="71" t="s">
        <v>19</v>
      </c>
      <c r="L58" s="76" t="str">
        <f>IF(B58=0," ",VLOOKUP($B58,[1]Спортсмены!$B$1:$H$65536,7,FALSE))</f>
        <v>Филимонова О.А.</v>
      </c>
    </row>
    <row r="59" spans="1:12" x14ac:dyDescent="0.25">
      <c r="A59" s="27">
        <v>13</v>
      </c>
      <c r="B59" s="20">
        <v>351</v>
      </c>
      <c r="C59" s="21" t="str">
        <f>IF(B59=0," ",VLOOKUP(B59,[1]Спортсмены!B$1:H$65536,2,FALSE))</f>
        <v>Марков Никита</v>
      </c>
      <c r="D59" s="22" t="str">
        <f>IF(B59=0," ",VLOOKUP($B59,[1]Спортсмены!$B$1:$H$65536,3,FALSE))</f>
        <v>12.01.1998</v>
      </c>
      <c r="E59" s="23" t="str">
        <f>IF(B59=0," ",IF(VLOOKUP($B59,[1]Спортсмены!$B$1:$H$65536,4,FALSE)=0," ",VLOOKUP($B59,[1]Спортсмены!$B$1:$H$65536,4,FALSE)))</f>
        <v>1р</v>
      </c>
      <c r="F59" s="21" t="str">
        <f>IF(B59=0," ",VLOOKUP($B59,[1]Спортсмены!$B$1:$H$65536,5,FALSE))</f>
        <v>Калининградская</v>
      </c>
      <c r="G59" s="21" t="str">
        <f>IF(B59=0," ",VLOOKUP($B59,[1]Спортсмены!$B$1:$H$65536,6,FALSE))</f>
        <v>Калининград, СДЮСШОР № 4</v>
      </c>
      <c r="H59" s="24">
        <v>8.7847222222222219E-5</v>
      </c>
      <c r="I59" s="25"/>
      <c r="J59" s="23" t="str">
        <f>IF(H59=0," ",IF(H59&lt;=[1]Разряды!$D$4,[1]Разряды!$D$3,IF(H59&lt;=[1]Разряды!$E$4,[1]Разряды!$E$3,IF(H59&lt;=[1]Разряды!$F$4,[1]Разряды!$F$3,IF(H59&lt;=[1]Разряды!$G$4,[1]Разряды!$G$3,IF(H59&lt;=[1]Разряды!$H$4,[1]Разряды!$H$3,IF(H59&lt;=[1]Разряды!$I$4,[1]Разряды!$I$3,IF(H59&lt;=[1]Разряды!$J$4,[1]Разряды!$J$3,"б/р"))))))))</f>
        <v>2р</v>
      </c>
      <c r="K59" s="26">
        <v>9</v>
      </c>
      <c r="L59" s="21" t="str">
        <f>IF(B59=0," ",VLOOKUP($B59,[1]Спортсмены!$B$1:$H$65536,7,FALSE))</f>
        <v xml:space="preserve">Стародубова Т.А. </v>
      </c>
    </row>
    <row r="60" spans="1:12" x14ac:dyDescent="0.25">
      <c r="A60" s="27">
        <v>14</v>
      </c>
      <c r="B60" s="20">
        <v>308</v>
      </c>
      <c r="C60" s="21" t="str">
        <f>IF(B60=0," ",VLOOKUP(B60,[1]Спортсмены!B$1:H$65536,2,FALSE))</f>
        <v>Шлейник Никита</v>
      </c>
      <c r="D60" s="22" t="str">
        <f>IF(B60=0," ",VLOOKUP($B60,[1]Спортсмены!$B$1:$H$65536,3,FALSE))</f>
        <v>08.11.1998</v>
      </c>
      <c r="E60" s="23" t="str">
        <f>IF(B60=0," ",IF(VLOOKUP($B60,[1]Спортсмены!$B$1:$H$65536,4,FALSE)=0," ",VLOOKUP($B60,[1]Спортсмены!$B$1:$H$65536,4,FALSE)))</f>
        <v>2р</v>
      </c>
      <c r="F60" s="21" t="str">
        <f>IF(B60=0," ",VLOOKUP($B60,[1]Спортсмены!$B$1:$H$65536,5,FALSE))</f>
        <v>Мурманская</v>
      </c>
      <c r="G60" s="21" t="str">
        <f>IF(B60=0," ",VLOOKUP($B60,[1]Спортсмены!$B$1:$H$65536,6,FALSE))</f>
        <v>Мурманск, СДЮСШОР № 4</v>
      </c>
      <c r="H60" s="24">
        <v>8.8888888888888893E-5</v>
      </c>
      <c r="I60" s="25"/>
      <c r="J60" s="23" t="str">
        <f>IF(H60=0," ",IF(H60&lt;=[1]Разряды!$D$4,[1]Разряды!$D$3,IF(H60&lt;=[1]Разряды!$E$4,[1]Разряды!$E$3,IF(H60&lt;=[1]Разряды!$F$4,[1]Разряды!$F$3,IF(H60&lt;=[1]Разряды!$G$4,[1]Разряды!$G$3,IF(H60&lt;=[1]Разряды!$H$4,[1]Разряды!$H$3,IF(H60&lt;=[1]Разряды!$I$4,[1]Разряды!$I$3,IF(H60&lt;=[1]Разряды!$J$4,[1]Разряды!$J$3,"б/р"))))))))</f>
        <v>3р</v>
      </c>
      <c r="K60" s="26">
        <v>0</v>
      </c>
      <c r="L60" s="21" t="str">
        <f>IF(B60=0," ",VLOOKUP($B60,[1]Спортсмены!$B$1:$H$65536,7,FALSE))</f>
        <v>Кацан Т.Н., В.В.</v>
      </c>
    </row>
    <row r="61" spans="1:12" x14ac:dyDescent="0.25">
      <c r="A61" s="27">
        <v>15</v>
      </c>
      <c r="B61" s="20">
        <v>337</v>
      </c>
      <c r="C61" s="21" t="str">
        <f>IF(B61=0," ",VLOOKUP(B61,[1]Спортсмены!B$1:H$65536,2,FALSE))</f>
        <v>Штадлер Артур</v>
      </c>
      <c r="D61" s="22" t="str">
        <f>IF(B61=0," ",VLOOKUP($B61,[1]Спортсмены!$B$1:$H$65536,3,FALSE))</f>
        <v>21.05.1998</v>
      </c>
      <c r="E61" s="23" t="str">
        <f>IF(B61=0," ",IF(VLOOKUP($B61,[1]Спортсмены!$B$1:$H$65536,4,FALSE)=0," ",VLOOKUP($B61,[1]Спортсмены!$B$1:$H$65536,4,FALSE)))</f>
        <v>1р</v>
      </c>
      <c r="F61" s="21" t="str">
        <f>IF(B61=0," ",VLOOKUP($B61,[1]Спортсмены!$B$1:$H$65536,5,FALSE))</f>
        <v>Рес-ка Коми</v>
      </c>
      <c r="G61" s="21" t="str">
        <f>IF(B61=0," ",VLOOKUP($B61,[1]Спортсмены!$B$1:$H$65536,6,FALSE))</f>
        <v>Сыктывкар, КДЮСШ № 1</v>
      </c>
      <c r="H61" s="24">
        <v>8.9583333333333333E-5</v>
      </c>
      <c r="I61" s="25"/>
      <c r="J61" s="23" t="str">
        <f>IF(H61=0," ",IF(H61&lt;=[1]Разряды!$D$4,[1]Разряды!$D$3,IF(H61&lt;=[1]Разряды!$E$4,[1]Разряды!$E$3,IF(H61&lt;=[1]Разряды!$F$4,[1]Разряды!$F$3,IF(H61&lt;=[1]Разряды!$G$4,[1]Разряды!$G$3,IF(H61&lt;=[1]Разряды!$H$4,[1]Разряды!$H$3,IF(H61&lt;=[1]Разряды!$I$4,[1]Разряды!$I$3,IF(H61&lt;=[1]Разряды!$J$4,[1]Разряды!$J$3,"б/р"))))))))</f>
        <v>3р</v>
      </c>
      <c r="K61" s="26">
        <v>0</v>
      </c>
      <c r="L61" s="21" t="str">
        <f>IF(B61=0," ",VLOOKUP($B61,[1]Спортсмены!$B$1:$H$65536,7,FALSE))</f>
        <v>Панюкова М.А.</v>
      </c>
    </row>
    <row r="62" spans="1:12" ht="15.75" thickBot="1" x14ac:dyDescent="0.3">
      <c r="A62" s="29"/>
      <c r="B62" s="30"/>
      <c r="C62" s="31" t="str">
        <f>IF(B62=0," ",VLOOKUP(B62,[1]Спортсмены!B$1:H$65536,2,FALSE))</f>
        <v xml:space="preserve"> </v>
      </c>
      <c r="D62" s="306" t="str">
        <f>IF(B62=0," ",VLOOKUP($B62,[1]Спортсмены!$B$1:$H$65536,3,FALSE))</f>
        <v xml:space="preserve"> </v>
      </c>
      <c r="E62" s="33" t="str">
        <f>IF(B62=0," ",IF(VLOOKUP($B62,[1]Спортсмены!$B$1:$H$65536,4,FALSE)=0," ",VLOOKUP($B62,[1]Спортсмены!$B$1:$H$65536,4,FALSE)))</f>
        <v xml:space="preserve"> </v>
      </c>
      <c r="F62" s="31" t="str">
        <f>IF(B62=0," ",VLOOKUP($B62,[1]Спортсмены!$B$1:$H$65536,5,FALSE))</f>
        <v xml:space="preserve"> </v>
      </c>
      <c r="G62" s="31" t="str">
        <f>IF(B62=0," ",VLOOKUP($B62,[1]Спортсмены!$B$1:$H$65536,6,FALSE))</f>
        <v xml:space="preserve"> </v>
      </c>
      <c r="H62" s="34"/>
      <c r="I62" s="34"/>
      <c r="J62" s="33" t="str">
        <f>IF(H62=0," ",IF(H62&lt;=[1]Разряды!$D$4,[1]Разряды!$D$3,IF(H62&lt;=[1]Разряды!$E$4,[1]Разряды!$E$3,IF(H62&lt;=[1]Разряды!$F$4,[1]Разряды!$F$3,IF(H62&lt;=[1]Разряды!$G$4,[1]Разряды!$G$3,IF(H62&lt;=[1]Разряды!$H$4,[1]Разряды!$H$3,IF(H62&lt;=[1]Разряды!$I$4,[1]Разряды!$I$3,IF(H62&lt;=[1]Разряды!$J$4,[1]Разряды!$J$3,"б/р"))))))))</f>
        <v xml:space="preserve"> </v>
      </c>
      <c r="K62" s="43"/>
      <c r="L62" s="31" t="str">
        <f>IF(B62=0," ",VLOOKUP($B62,[1]Спортсмены!$B$1:$H$65536,7,FALSE))</f>
        <v xml:space="preserve"> </v>
      </c>
    </row>
    <row r="63" spans="1:12" ht="15.75" thickTop="1" x14ac:dyDescent="0.25">
      <c r="A63" s="307"/>
      <c r="B63" s="307"/>
      <c r="C63" s="307"/>
      <c r="D63" s="307"/>
      <c r="E63" s="307"/>
      <c r="F63" s="307"/>
      <c r="G63" s="307"/>
      <c r="H63" s="307"/>
      <c r="I63" s="307"/>
      <c r="J63" s="307"/>
      <c r="K63" s="307"/>
      <c r="L63" s="307"/>
    </row>
    <row r="64" spans="1:12" ht="18" x14ac:dyDescent="0.25">
      <c r="A64" s="1"/>
      <c r="B64" s="1"/>
      <c r="C64" s="1"/>
      <c r="D64" s="2"/>
      <c r="E64" s="2"/>
      <c r="F64" s="2" t="s">
        <v>0</v>
      </c>
      <c r="G64" s="2"/>
      <c r="H64" s="2"/>
      <c r="I64" s="2"/>
      <c r="J64" s="2"/>
      <c r="K64" s="2"/>
      <c r="L64" s="2"/>
    </row>
    <row r="65" spans="1:12" ht="15.75" x14ac:dyDescent="0.25">
      <c r="A65" s="1"/>
      <c r="B65" s="1"/>
      <c r="C65" s="1"/>
      <c r="D65" s="4"/>
      <c r="E65" s="4"/>
      <c r="F65" s="412" t="s">
        <v>1</v>
      </c>
      <c r="G65" s="412"/>
      <c r="H65" s="4"/>
      <c r="K65" s="6" t="s">
        <v>2</v>
      </c>
    </row>
    <row r="66" spans="1:12" x14ac:dyDescent="0.25">
      <c r="A66" s="1"/>
      <c r="B66" s="1"/>
      <c r="C66" s="1"/>
      <c r="D66"/>
      <c r="E66"/>
      <c r="F66" s="1"/>
      <c r="G66" s="1"/>
      <c r="H66" s="8"/>
      <c r="I66" s="8"/>
      <c r="J66" s="8"/>
      <c r="K66" s="8" t="s">
        <v>94</v>
      </c>
      <c r="L66" s="8"/>
    </row>
    <row r="67" spans="1:12" ht="18.75" x14ac:dyDescent="0.3">
      <c r="A67" s="9"/>
      <c r="B67" s="9"/>
      <c r="C67" s="9"/>
      <c r="D67"/>
      <c r="E67" s="10"/>
      <c r="F67" s="1"/>
      <c r="G67" s="1"/>
      <c r="H67" s="10"/>
      <c r="I67" s="413" t="s">
        <v>3</v>
      </c>
      <c r="J67" s="413"/>
      <c r="K67" s="255"/>
      <c r="L67" s="8" t="s">
        <v>103</v>
      </c>
    </row>
    <row r="68" spans="1:12" x14ac:dyDescent="0.25">
      <c r="A68" s="1"/>
      <c r="B68" s="6"/>
      <c r="C68" s="6"/>
      <c r="D68" s="11"/>
      <c r="E68" s="11"/>
      <c r="F68" s="1"/>
      <c r="G68" s="1"/>
      <c r="H68" s="13"/>
      <c r="I68" s="415" t="s">
        <v>4</v>
      </c>
      <c r="J68" s="415"/>
      <c r="K68" s="14"/>
      <c r="L68" s="8" t="s">
        <v>104</v>
      </c>
    </row>
    <row r="69" spans="1:12" x14ac:dyDescent="0.25">
      <c r="A69" s="416" t="s">
        <v>5</v>
      </c>
      <c r="B69" s="416" t="s">
        <v>6</v>
      </c>
      <c r="C69" s="416" t="s">
        <v>7</v>
      </c>
      <c r="D69" s="405" t="s">
        <v>8</v>
      </c>
      <c r="E69" s="405" t="s">
        <v>9</v>
      </c>
      <c r="F69" s="405" t="s">
        <v>10</v>
      </c>
      <c r="G69" s="405" t="s">
        <v>11</v>
      </c>
      <c r="H69" s="418" t="s">
        <v>12</v>
      </c>
      <c r="I69" s="419"/>
      <c r="J69" s="416" t="s">
        <v>13</v>
      </c>
      <c r="K69" s="405" t="s">
        <v>14</v>
      </c>
      <c r="L69" s="407" t="s">
        <v>15</v>
      </c>
    </row>
    <row r="70" spans="1:12" x14ac:dyDescent="0.25">
      <c r="A70" s="417"/>
      <c r="B70" s="417"/>
      <c r="C70" s="417"/>
      <c r="D70" s="417"/>
      <c r="E70" s="417"/>
      <c r="F70" s="417"/>
      <c r="G70" s="417"/>
      <c r="H70" s="268" t="s">
        <v>16</v>
      </c>
      <c r="I70" s="268" t="s">
        <v>17</v>
      </c>
      <c r="J70" s="417"/>
      <c r="K70" s="406"/>
      <c r="L70" s="408"/>
    </row>
    <row r="71" spans="1:12" x14ac:dyDescent="0.25">
      <c r="A71" s="15"/>
      <c r="B71" s="15"/>
      <c r="C71" s="15"/>
      <c r="D71" s="16"/>
      <c r="E71" s="15"/>
      <c r="F71" s="414" t="s">
        <v>105</v>
      </c>
      <c r="G71" s="414"/>
      <c r="H71" s="17"/>
      <c r="I71" s="308"/>
    </row>
    <row r="72" spans="1:12" x14ac:dyDescent="0.25">
      <c r="A72" s="19">
        <v>1</v>
      </c>
      <c r="B72" s="20">
        <v>250</v>
      </c>
      <c r="C72" s="21" t="str">
        <f>IF(B72=0," ",VLOOKUP(B72,[1]Спортсмены!B$1:H$65536,2,FALSE))</f>
        <v>Смирнов Данила</v>
      </c>
      <c r="D72" s="22" t="str">
        <f>IF(B72=0," ",VLOOKUP($B72,[1]Спортсмены!$B$1:$H$65536,3,FALSE))</f>
        <v>08.06.1995</v>
      </c>
      <c r="E72" s="23" t="str">
        <f>IF(B72=0," ",IF(VLOOKUP($B72,[1]Спортсмены!$B$1:$H$65536,4,FALSE)=0," ",VLOOKUP($B72,[1]Спортсмены!$B$1:$H$65536,4,FALSE)))</f>
        <v>КМС</v>
      </c>
      <c r="F72" s="21" t="str">
        <f>IF(B72=0," ",VLOOKUP($B72,[1]Спортсмены!$B$1:$H$65536,5,FALSE))</f>
        <v>Москва-Владимирская</v>
      </c>
      <c r="G72" s="21" t="str">
        <f>IF(B72=0," ",VLOOKUP($B72,[1]Спортсмены!$B$1:$H$65536,6,FALSE))</f>
        <v xml:space="preserve">Москва-Владимир, ЮМ, СДЮСШОР-4 </v>
      </c>
      <c r="H72" s="24">
        <v>8.1134259259259256E-5</v>
      </c>
      <c r="I72" s="25">
        <v>7.9050925925925922E-5</v>
      </c>
      <c r="J72" s="23" t="s">
        <v>85</v>
      </c>
      <c r="K72" s="23" t="s">
        <v>21</v>
      </c>
      <c r="L72" s="282" t="str">
        <f>IF(B72=0," ",VLOOKUP($B72,[1]Спортсмены!$B$1:$H$65536,7,FALSE))</f>
        <v>Бурлаков О.П., Кравцова К.О., Трошин Г.А.</v>
      </c>
    </row>
    <row r="73" spans="1:12" x14ac:dyDescent="0.25">
      <c r="A73" s="19">
        <v>2</v>
      </c>
      <c r="B73" s="20">
        <v>346</v>
      </c>
      <c r="C73" s="21" t="str">
        <f>IF(B73=0," ",VLOOKUP(B73,[1]Спортсмены!B$1:H$65536,2,FALSE))</f>
        <v>Смирнов Пайшао</v>
      </c>
      <c r="D73" s="22" t="str">
        <f>IF(B73=0," ",VLOOKUP($B73,[1]Спортсмены!$B$1:$H$65536,3,FALSE))</f>
        <v>01.08.1996</v>
      </c>
      <c r="E73" s="23" t="str">
        <f>IF(B73=0," ",IF(VLOOKUP($B73,[1]Спортсмены!$B$1:$H$65536,4,FALSE)=0," ",VLOOKUP($B73,[1]Спортсмены!$B$1:$H$65536,4,FALSE)))</f>
        <v>КМС</v>
      </c>
      <c r="F73" s="21" t="str">
        <f>IF(B73=0," ",VLOOKUP($B73,[1]Спортсмены!$B$1:$H$65536,5,FALSE))</f>
        <v>Калининградская</v>
      </c>
      <c r="G73" s="21" t="str">
        <f>IF(B73=0," ",VLOOKUP($B73,[1]Спортсмены!$B$1:$H$65536,6,FALSE))</f>
        <v>Калининград, УОР</v>
      </c>
      <c r="H73" s="24">
        <v>8.090277777777779E-5</v>
      </c>
      <c r="I73" s="25">
        <v>8.0324074074074062E-5</v>
      </c>
      <c r="J73" s="23" t="str">
        <f>IF(H73=0," ",IF(H73&lt;=[1]Разряды!$D$4,[1]Разряды!$D$3,IF(H73&lt;=[1]Разряды!$E$4,[1]Разряды!$E$3,IF(H73&lt;=[1]Разряды!$F$4,[1]Разряды!$F$3,IF(H73&lt;=[1]Разряды!$G$4,[1]Разряды!$G$3,IF(H73&lt;=[1]Разряды!$H$4,[1]Разряды!$H$3,IF(H73&lt;=[1]Разряды!$I$4,[1]Разряды!$I$3,IF(H73&lt;=[1]Разряды!$J$4,[1]Разряды!$J$3,"б/р"))))))))</f>
        <v>кмс</v>
      </c>
      <c r="K73" s="23">
        <v>17</v>
      </c>
      <c r="L73" s="282" t="str">
        <f>IF(B73=0," ",VLOOKUP($B73,[1]Спортсмены!$B$1:$H$65536,7,FALSE))</f>
        <v>Антунович Г.П., Слушкин В.К., Волкова О.В.</v>
      </c>
    </row>
    <row r="74" spans="1:12" x14ac:dyDescent="0.25">
      <c r="A74" s="19">
        <v>3</v>
      </c>
      <c r="B74" s="20">
        <v>255</v>
      </c>
      <c r="C74" s="21" t="str">
        <f>IF(B74=0," ",VLOOKUP(B74,[1]Спортсмены!B$1:H$65536,2,FALSE))</f>
        <v>Крылов Денис</v>
      </c>
      <c r="D74" s="22" t="str">
        <f>IF(B74=0," ",VLOOKUP($B74,[1]Спортсмены!$B$1:$H$65536,3,FALSE))</f>
        <v>14.04.1996</v>
      </c>
      <c r="E74" s="23" t="str">
        <f>IF(B74=0," ",IF(VLOOKUP($B74,[1]Спортсмены!$B$1:$H$65536,4,FALSE)=0," ",VLOOKUP($B74,[1]Спортсмены!$B$1:$H$65536,4,FALSE)))</f>
        <v>КМС</v>
      </c>
      <c r="F74" s="21" t="str">
        <f>IF(B74=0," ",VLOOKUP($B74,[1]Спортсмены!$B$1:$H$65536,5,FALSE))</f>
        <v>Владимирская</v>
      </c>
      <c r="G74" s="78" t="str">
        <f>IF(B74=0," ",VLOOKUP($B74,[1]Спортсмены!$B$1:$H$65536,6,FALSE))</f>
        <v>Ковров, СК "Вымпел"</v>
      </c>
      <c r="H74" s="24">
        <v>8.3333333333333331E-5</v>
      </c>
      <c r="I74" s="25">
        <v>8.287037037037037E-5</v>
      </c>
      <c r="J74" s="23" t="str">
        <f>IF(H74=0," ",IF(H74&lt;=[1]Разряды!$D$4,[1]Разряды!$D$3,IF(H74&lt;=[1]Разряды!$E$4,[1]Разряды!$E$3,IF(H74&lt;=[1]Разряды!$F$4,[1]Разряды!$F$3,IF(H74&lt;=[1]Разряды!$G$4,[1]Разряды!$G$3,IF(H74&lt;=[1]Разряды!$H$4,[1]Разряды!$H$3,IF(H74&lt;=[1]Разряды!$I$4,[1]Разряды!$I$3,IF(H74&lt;=[1]Разряды!$J$4,[1]Разряды!$J$3,"б/р"))))))))</f>
        <v>1р</v>
      </c>
      <c r="K74" s="26">
        <v>15</v>
      </c>
      <c r="L74" s="21" t="str">
        <f>IF(B74=0," ",VLOOKUP($B74,[1]Спортсмены!$B$1:$H$65536,7,FALSE))</f>
        <v>Птушкина Н.И.</v>
      </c>
    </row>
    <row r="75" spans="1:12" x14ac:dyDescent="0.25">
      <c r="A75" s="27">
        <v>4</v>
      </c>
      <c r="B75" s="20">
        <v>313</v>
      </c>
      <c r="C75" s="21" t="str">
        <f>IF(B75=0," ",VLOOKUP(B75,[1]Спортсмены!B$1:H$65536,2,FALSE))</f>
        <v>Кузикин Владислав</v>
      </c>
      <c r="D75" s="22" t="str">
        <f>IF(B75=0," ",VLOOKUP($B75,[1]Спортсмены!$B$1:$H$65536,3,FALSE))</f>
        <v>08.03.1996</v>
      </c>
      <c r="E75" s="23" t="str">
        <f>IF(B75=0," ",IF(VLOOKUP($B75,[1]Спортсмены!$B$1:$H$65536,4,FALSE)=0," ",VLOOKUP($B75,[1]Спортсмены!$B$1:$H$65536,4,FALSE)))</f>
        <v>1р</v>
      </c>
      <c r="F75" s="21" t="str">
        <f>IF(B75=0," ",VLOOKUP($B75,[1]Спортсмены!$B$1:$H$65536,5,FALSE))</f>
        <v>Мурманская</v>
      </c>
      <c r="G75" s="21" t="str">
        <f>IF(B75=0," ",VLOOKUP($B75,[1]Спортсмены!$B$1:$H$65536,6,FALSE))</f>
        <v>Мурманск, СДЮСШОР № 4</v>
      </c>
      <c r="H75" s="24">
        <v>8.3564814814814811E-5</v>
      </c>
      <c r="I75" s="25">
        <v>8.3680555555555551E-5</v>
      </c>
      <c r="J75" s="23" t="str">
        <f>IF(H75=0," ",IF(H75&lt;=[1]Разряды!$D$4,[1]Разряды!$D$3,IF(H75&lt;=[1]Разряды!$E$4,[1]Разряды!$E$3,IF(H75&lt;=[1]Разряды!$F$4,[1]Разряды!$F$3,IF(H75&lt;=[1]Разряды!$G$4,[1]Разряды!$G$3,IF(H75&lt;=[1]Разряды!$H$4,[1]Разряды!$H$3,IF(H75&lt;=[1]Разряды!$I$4,[1]Разряды!$I$3,IF(H75&lt;=[1]Разряды!$J$4,[1]Разряды!$J$3,"б/р"))))))))</f>
        <v>1р</v>
      </c>
      <c r="K75" s="23">
        <v>14</v>
      </c>
      <c r="L75" s="78" t="str">
        <f>IF(B75=0," ",VLOOKUP($B75,[1]Спортсмены!$B$1:$H$65536,7,FALSE))</f>
        <v>Фарутин Н.В.</v>
      </c>
    </row>
    <row r="76" spans="1:12" x14ac:dyDescent="0.25">
      <c r="A76" s="27">
        <v>5</v>
      </c>
      <c r="B76" s="20">
        <v>315</v>
      </c>
      <c r="C76" s="76" t="str">
        <f>IF(B76=0," ",VLOOKUP(B76,[1]Спортсмены!B$1:H$65536,2,FALSE))</f>
        <v>Казарян Миран</v>
      </c>
      <c r="D76" s="77" t="str">
        <f>IF(B76=0," ",VLOOKUP($B76,[1]Спортсмены!$B$1:$H$65536,3,FALSE))</f>
        <v>20.01.1994</v>
      </c>
      <c r="E76" s="71" t="str">
        <f>IF(B76=0," ",IF(VLOOKUP($B76,[1]Спортсмены!$B$1:$H$65536,4,FALSE)=0," ",VLOOKUP($B76,[1]Спортсмены!$B$1:$H$65536,4,FALSE)))</f>
        <v>КМС</v>
      </c>
      <c r="F76" s="76" t="str">
        <f>IF(B76=0," ",VLOOKUP($B76,[1]Спортсмены!$B$1:$H$65536,5,FALSE))</f>
        <v>Мурманская</v>
      </c>
      <c r="G76" s="76" t="str">
        <f>IF(B76=0," ",VLOOKUP($B76,[1]Спортсмены!$B$1:$H$65536,6,FALSE))</f>
        <v>Мурманск, СДЮСШОР № 4, ЦСП</v>
      </c>
      <c r="H76" s="75">
        <v>8.3333333333333331E-5</v>
      </c>
      <c r="I76" s="81">
        <v>8.3796296296296291E-5</v>
      </c>
      <c r="J76" s="23" t="str">
        <f>IF(H76=0," ",IF(H76&lt;=[1]Разряды!$D$4,[1]Разряды!$D$3,IF(H76&lt;=[1]Разряды!$E$4,[1]Разряды!$E$3,IF(H76&lt;=[1]Разряды!$F$4,[1]Разряды!$F$3,IF(H76&lt;=[1]Разряды!$G$4,[1]Разряды!$G$3,IF(H76&lt;=[1]Разряды!$H$4,[1]Разряды!$H$3,IF(H76&lt;=[1]Разряды!$I$4,[1]Разряды!$I$3,IF(H76&lt;=[1]Разряды!$J$4,[1]Разряды!$J$3,"б/р"))))))))</f>
        <v>1р</v>
      </c>
      <c r="K76" s="27">
        <v>13</v>
      </c>
      <c r="L76" s="74" t="str">
        <f>IF(B76=0," ",VLOOKUP($B76,[1]Спортсмены!$B$1:$H$65536,7,FALSE))</f>
        <v>Семенов Р.В.</v>
      </c>
    </row>
    <row r="77" spans="1:12" x14ac:dyDescent="0.25">
      <c r="A77" s="27">
        <v>6</v>
      </c>
      <c r="B77" s="20">
        <v>341</v>
      </c>
      <c r="C77" s="21" t="str">
        <f>IF(B77=0," ",VLOOKUP(B77,[1]Спортсмены!B$1:H$65536,2,FALSE))</f>
        <v>Муравьев Дмитрий</v>
      </c>
      <c r="D77" s="22" t="str">
        <f>IF(B77=0," ",VLOOKUP($B77,[1]Спортсмены!$B$1:$H$65536,3,FALSE))</f>
        <v>26.10.1995</v>
      </c>
      <c r="E77" s="23" t="str">
        <f>IF(B77=0," ",IF(VLOOKUP($B77,[1]Спортсмены!$B$1:$H$65536,4,FALSE)=0," ",VLOOKUP($B77,[1]Спортсмены!$B$1:$H$65536,4,FALSE)))</f>
        <v>1р</v>
      </c>
      <c r="F77" s="21" t="str">
        <f>IF(B77=0," ",VLOOKUP($B77,[1]Спортсмены!$B$1:$H$65536,5,FALSE))</f>
        <v>Рес-ка Коми</v>
      </c>
      <c r="G77" s="21" t="str">
        <f>IF(B77=0," ",VLOOKUP($B77,[1]Спортсмены!$B$1:$H$65536,6,FALSE))</f>
        <v>Сыктывкар, КДЮСШ № 1</v>
      </c>
      <c r="H77" s="24">
        <v>8.3912037037037031E-5</v>
      </c>
      <c r="I77" s="25">
        <v>8.3912037037037031E-5</v>
      </c>
      <c r="J77" s="23" t="str">
        <f>IF(H77=0," ",IF(H77&lt;=[1]Разряды!$D$4,[1]Разряды!$D$3,IF(H77&lt;=[1]Разряды!$E$4,[1]Разряды!$E$3,IF(H77&lt;=[1]Разряды!$F$4,[1]Разряды!$F$3,IF(H77&lt;=[1]Разряды!$G$4,[1]Разряды!$G$3,IF(H77&lt;=[1]Разряды!$H$4,[1]Разряды!$H$3,IF(H77&lt;=[1]Разряды!$I$4,[1]Разряды!$I$3,IF(H77&lt;=[1]Разряды!$J$4,[1]Разряды!$J$3,"б/р"))))))))</f>
        <v>1р</v>
      </c>
      <c r="K77" s="23">
        <v>12</v>
      </c>
      <c r="L77" s="21" t="str">
        <f>IF(B77=0," ",VLOOKUP($B77,[1]Спортсмены!$B$1:$H$65536,7,FALSE))</f>
        <v>Панюкова М.А.</v>
      </c>
    </row>
    <row r="78" spans="1:12" x14ac:dyDescent="0.25">
      <c r="A78" s="27">
        <v>7</v>
      </c>
      <c r="B78" s="20">
        <v>229</v>
      </c>
      <c r="C78" s="21" t="str">
        <f>IF(B78=0," ",VLOOKUP(B78,[1]Спортсмены!B$1:H$65536,2,FALSE))</f>
        <v>Новослугин Максим</v>
      </c>
      <c r="D78" s="22" t="str">
        <f>IF(B78=0," ",VLOOKUP($B78,[1]Спортсмены!$B$1:$H$65536,3,FALSE))</f>
        <v>21.08.1995</v>
      </c>
      <c r="E78" s="23" t="str">
        <f>IF(B78=0," ",IF(VLOOKUP($B78,[1]Спортсмены!$B$1:$H$65536,4,FALSE)=0," ",VLOOKUP($B78,[1]Спортсмены!$B$1:$H$65536,4,FALSE)))</f>
        <v>КМС</v>
      </c>
      <c r="F78" s="21" t="str">
        <f>IF(B78=0," ",VLOOKUP($B78,[1]Спортсмены!$B$1:$H$65536,5,FALSE))</f>
        <v>Вологодская</v>
      </c>
      <c r="G78" s="21" t="str">
        <f>IF(B78=0," ",VLOOKUP($B78,[1]Спортсмены!$B$1:$H$65536,6,FALSE))</f>
        <v>Вологда</v>
      </c>
      <c r="H78" s="24">
        <v>8.4490740740740731E-5</v>
      </c>
      <c r="I78" s="40"/>
      <c r="J78" s="23" t="str">
        <f>IF(H78=0," ",IF(H78&lt;=[1]Разряды!$D$4,[1]Разряды!$D$3,IF(H78&lt;=[1]Разряды!$E$4,[1]Разряды!$E$3,IF(H78&lt;=[1]Разряды!$F$4,[1]Разряды!$F$3,IF(H78&lt;=[1]Разряды!$G$4,[1]Разряды!$G$3,IF(H78&lt;=[1]Разряды!$H$4,[1]Разряды!$H$3,IF(H78&lt;=[1]Разряды!$I$4,[1]Разряды!$I$3,IF(H78&lt;=[1]Разряды!$J$4,[1]Разряды!$J$3,"б/р"))))))))</f>
        <v>1р</v>
      </c>
      <c r="K78" s="23">
        <v>11</v>
      </c>
      <c r="L78" s="21" t="str">
        <f>IF(B78=0," ",VLOOKUP($B78,[1]Спортсмены!$B$1:$H$65536,7,FALSE))</f>
        <v>Синицкий А.Д., Воробьева Н.Н.</v>
      </c>
    </row>
    <row r="79" spans="1:12" x14ac:dyDescent="0.25">
      <c r="A79" s="27">
        <v>8</v>
      </c>
      <c r="B79" s="71">
        <v>79</v>
      </c>
      <c r="C79" s="21" t="str">
        <f>IF(B79=0," ",VLOOKUP(B79,[1]Спортсмены!B$1:H$65536,2,FALSE))</f>
        <v>Романов Никита</v>
      </c>
      <c r="D79" s="22" t="str">
        <f>IF(B79=0," ",VLOOKUP($B79,[1]Спортсмены!$B$1:$H$65536,3,FALSE))</f>
        <v>05.03.1996</v>
      </c>
      <c r="E79" s="23" t="str">
        <f>IF(B79=0," ",IF(VLOOKUP($B79,[1]Спортсмены!$B$1:$H$65536,4,FALSE)=0," ",VLOOKUP($B79,[1]Спортсмены!$B$1:$H$65536,4,FALSE)))</f>
        <v>КМС</v>
      </c>
      <c r="F79" s="21" t="str">
        <f>IF(B79=0," ",VLOOKUP($B79,[1]Спортсмены!$B$1:$H$65536,5,FALSE))</f>
        <v>Ярославская</v>
      </c>
      <c r="G79" s="21" t="str">
        <f>IF(B79=0," ",VLOOKUP($B79,[1]Спортсмены!$B$1:$H$65536,6,FALSE))</f>
        <v>Рыбинск, СДЮСШОР-2</v>
      </c>
      <c r="H79" s="24">
        <v>8.5069444444444431E-5</v>
      </c>
      <c r="I79" s="25"/>
      <c r="J79" s="23" t="str">
        <f>IF(H79=0," ",IF(H79&lt;=[1]Разряды!$D$4,[1]Разряды!$D$3,IF(H79&lt;=[1]Разряды!$E$4,[1]Разряды!$E$3,IF(H79&lt;=[1]Разряды!$F$4,[1]Разряды!$F$3,IF(H79&lt;=[1]Разряды!$G$4,[1]Разряды!$G$3,IF(H79&lt;=[1]Разряды!$H$4,[1]Разряды!$H$3,IF(H79&lt;=[1]Разряды!$I$4,[1]Разряды!$I$3,IF(H79&lt;=[1]Разряды!$J$4,[1]Разряды!$J$3,"б/р"))))))))</f>
        <v>2р</v>
      </c>
      <c r="K79" s="23" t="s">
        <v>19</v>
      </c>
      <c r="L79" s="21" t="str">
        <f>IF(B79=0," ",VLOOKUP($B79,[1]Спортсмены!$B$1:$H$65536,7,FALSE))</f>
        <v>Соколова Н.М., Иванова И.М.</v>
      </c>
    </row>
    <row r="80" spans="1:12" x14ac:dyDescent="0.25">
      <c r="A80" s="27">
        <v>9</v>
      </c>
      <c r="B80" s="20">
        <v>334</v>
      </c>
      <c r="C80" s="21" t="str">
        <f>IF(B80=0," ",VLOOKUP(B80,[1]Спортсмены!B$1:H$65536,2,FALSE))</f>
        <v>Торопов Виталий</v>
      </c>
      <c r="D80" s="22" t="str">
        <f>IF(B80=0," ",VLOOKUP($B80,[1]Спортсмены!$B$1:$H$65536,3,FALSE))</f>
        <v>26.02.1994</v>
      </c>
      <c r="E80" s="23" t="str">
        <f>IF(B80=0," ",IF(VLOOKUP($B80,[1]Спортсмены!$B$1:$H$65536,4,FALSE)=0," ",VLOOKUP($B80,[1]Спортсмены!$B$1:$H$65536,4,FALSE)))</f>
        <v>КМС</v>
      </c>
      <c r="F80" s="21" t="str">
        <f>IF(B80=0," ",VLOOKUP($B80,[1]Спортсмены!$B$1:$H$65536,5,FALSE))</f>
        <v>Рес-ка Коми</v>
      </c>
      <c r="G80" s="21" t="str">
        <f>IF(B80=0," ",VLOOKUP($B80,[1]Спортсмены!$B$1:$H$65536,6,FALSE))</f>
        <v>Сыктывкар, КДЮСШ № 1</v>
      </c>
      <c r="H80" s="24">
        <v>8.7499999999999999E-5</v>
      </c>
      <c r="I80" s="25"/>
      <c r="J80" s="23" t="str">
        <f>IF(H80=0," ",IF(H80&lt;=[1]Разряды!$D$4,[1]Разряды!$D$3,IF(H80&lt;=[1]Разряды!$E$4,[1]Разряды!$E$3,IF(H80&lt;=[1]Разряды!$F$4,[1]Разряды!$F$3,IF(H80&lt;=[1]Разряды!$G$4,[1]Разряды!$G$3,IF(H80&lt;=[1]Разряды!$H$4,[1]Разряды!$H$3,IF(H80&lt;=[1]Разряды!$I$4,[1]Разряды!$I$3,IF(H80&lt;=[1]Разряды!$J$4,[1]Разряды!$J$3,"б/р"))))))))</f>
        <v>2р</v>
      </c>
      <c r="K80" s="26">
        <v>0</v>
      </c>
      <c r="L80" s="21" t="str">
        <f>IF(B80=0," ",VLOOKUP($B80,[1]Спортсмены!$B$1:$H$65536,7,FALSE))</f>
        <v>Балясников И.Н.</v>
      </c>
    </row>
    <row r="81" spans="1:12" x14ac:dyDescent="0.25">
      <c r="A81" s="27">
        <v>10</v>
      </c>
      <c r="B81" s="20">
        <v>22</v>
      </c>
      <c r="C81" s="21" t="str">
        <f>IF(B81=0," ",VLOOKUP(B81,[1]Спортсмены!B$1:H$65536,2,FALSE))</f>
        <v>Белков Александр</v>
      </c>
      <c r="D81" s="22" t="str">
        <f>IF(B81=0," ",VLOOKUP($B81,[1]Спортсмены!$B$1:$H$65536,3,FALSE))</f>
        <v>07.09.1994</v>
      </c>
      <c r="E81" s="23" t="str">
        <f>IF(B81=0," ",IF(VLOOKUP($B81,[1]Спортсмены!$B$1:$H$65536,4,FALSE)=0," ",VLOOKUP($B81,[1]Спортсмены!$B$1:$H$65536,4,FALSE)))</f>
        <v>2р</v>
      </c>
      <c r="F81" s="21" t="str">
        <f>IF(B81=0," ",VLOOKUP($B81,[1]Спортсмены!$B$1:$H$65536,5,FALSE))</f>
        <v>Ярославская</v>
      </c>
      <c r="G81" s="21" t="str">
        <f>IF(B81=0," ",VLOOKUP($B81,[1]Спортсмены!$B$1:$H$65536,6,FALSE))</f>
        <v>Ярославль, СДЮСШОР-19</v>
      </c>
      <c r="H81" s="24">
        <v>8.7962962962962959E-5</v>
      </c>
      <c r="I81" s="25"/>
      <c r="J81" s="23" t="str">
        <f>IF(H81=0," ",IF(H81&lt;=[1]Разряды!$D$4,[1]Разряды!$D$3,IF(H81&lt;=[1]Разряды!$E$4,[1]Разряды!$E$3,IF(H81&lt;=[1]Разряды!$F$4,[1]Разряды!$F$3,IF(H81&lt;=[1]Разряды!$G$4,[1]Разряды!$G$3,IF(H81&lt;=[1]Разряды!$H$4,[1]Разряды!$H$3,IF(H81&lt;=[1]Разряды!$I$4,[1]Разряды!$I$3,IF(H81&lt;=[1]Разряды!$J$4,[1]Разряды!$J$3,"б/р"))))))))</f>
        <v>2р</v>
      </c>
      <c r="K81" s="23" t="s">
        <v>28</v>
      </c>
      <c r="L81" s="21" t="str">
        <f>IF(B81=0," ",VLOOKUP($B81,[1]Спортсмены!$B$1:$H$65536,7,FALSE))</f>
        <v>Станкевич В.А.</v>
      </c>
    </row>
    <row r="82" spans="1:12" x14ac:dyDescent="0.25">
      <c r="A82" s="27">
        <v>11</v>
      </c>
      <c r="B82" s="20">
        <v>21</v>
      </c>
      <c r="C82" s="21" t="str">
        <f>IF(B82=0," ",VLOOKUP(B82,[1]Спортсмены!B$1:H$65536,2,FALSE))</f>
        <v>Титов Антон</v>
      </c>
      <c r="D82" s="22" t="str">
        <f>IF(B82=0," ",VLOOKUP($B82,[1]Спортсмены!$B$1:$H$65536,3,FALSE))</f>
        <v>13.05.1996</v>
      </c>
      <c r="E82" s="23" t="str">
        <f>IF(B82=0," ",IF(VLOOKUP($B82,[1]Спортсмены!$B$1:$H$65536,4,FALSE)=0," ",VLOOKUP($B82,[1]Спортсмены!$B$1:$H$65536,4,FALSE)))</f>
        <v>2р</v>
      </c>
      <c r="F82" s="21" t="str">
        <f>IF(B82=0," ",VLOOKUP($B82,[1]Спортсмены!$B$1:$H$65536,5,FALSE))</f>
        <v>Ярославская</v>
      </c>
      <c r="G82" s="21" t="str">
        <f>IF(B82=0," ",VLOOKUP($B82,[1]Спортсмены!$B$1:$H$65536,6,FALSE))</f>
        <v>Ярославль, СДЮСШОР-19</v>
      </c>
      <c r="H82" s="24">
        <v>8.9467592592592593E-5</v>
      </c>
      <c r="I82" s="25"/>
      <c r="J82" s="23" t="str">
        <f>IF(H82=0," ",IF(H82&lt;=[1]Разряды!$D$4,[1]Разряды!$D$3,IF(H82&lt;=[1]Разряды!$E$4,[1]Разряды!$E$3,IF(H82&lt;=[1]Разряды!$F$4,[1]Разряды!$F$3,IF(H82&lt;=[1]Разряды!$G$4,[1]Разряды!$G$3,IF(H82&lt;=[1]Разряды!$H$4,[1]Разряды!$H$3,IF(H82&lt;=[1]Разряды!$I$4,[1]Разряды!$I$3,IF(H82&lt;=[1]Разряды!$J$4,[1]Разряды!$J$3,"б/р"))))))))</f>
        <v>3р</v>
      </c>
      <c r="K82" s="23" t="s">
        <v>19</v>
      </c>
      <c r="L82" s="21" t="str">
        <f>IF(B82=0," ",VLOOKUP($B82,[1]Спортсмены!$B$1:$H$65536,7,FALSE))</f>
        <v>Станкевич В.А.</v>
      </c>
    </row>
    <row r="83" spans="1:12" x14ac:dyDescent="0.25">
      <c r="A83" s="27">
        <v>11</v>
      </c>
      <c r="B83" s="20">
        <v>279</v>
      </c>
      <c r="C83" s="21" t="str">
        <f>IF(B83=0," ",VLOOKUP(B83,[1]Спортсмены!B$1:H$65536,2,FALSE))</f>
        <v>Филлипов Павел</v>
      </c>
      <c r="D83" s="22" t="str">
        <f>IF(B83=0," ",VLOOKUP($B83,[1]Спортсмены!$B$1:$H$65536,3,FALSE))</f>
        <v>17.03.1995</v>
      </c>
      <c r="E83" s="23" t="str">
        <f>IF(B83=0," ",IF(VLOOKUP($B83,[1]Спортсмены!$B$1:$H$65536,4,FALSE)=0," ",VLOOKUP($B83,[1]Спортсмены!$B$1:$H$65536,4,FALSE)))</f>
        <v>1р</v>
      </c>
      <c r="F83" s="21" t="str">
        <f>IF(B83=0," ",VLOOKUP($B83,[1]Спортсмены!$B$1:$H$65536,5,FALSE))</f>
        <v>Владимирская</v>
      </c>
      <c r="G83" s="21" t="str">
        <f>IF(B83=0," ",VLOOKUP($B83,[1]Спортсмены!$B$1:$H$65536,6,FALSE))</f>
        <v>Ковров, СК "Вымпел"</v>
      </c>
      <c r="H83" s="24">
        <v>8.9467592592592593E-5</v>
      </c>
      <c r="I83" s="25"/>
      <c r="J83" s="23" t="str">
        <f>IF(H83=0," ",IF(H83&lt;=[1]Разряды!$D$4,[1]Разряды!$D$3,IF(H83&lt;=[1]Разряды!$E$4,[1]Разряды!$E$3,IF(H83&lt;=[1]Разряды!$F$4,[1]Разряды!$F$3,IF(H83&lt;=[1]Разряды!$G$4,[1]Разряды!$G$3,IF(H83&lt;=[1]Разряды!$H$4,[1]Разряды!$H$3,IF(H83&lt;=[1]Разряды!$I$4,[1]Разряды!$I$3,IF(H83&lt;=[1]Разряды!$J$4,[1]Разряды!$J$3,"б/р"))))))))</f>
        <v>3р</v>
      </c>
      <c r="K83" s="23" t="s">
        <v>19</v>
      </c>
      <c r="L83" s="21" t="str">
        <f>IF(B83=0," ",VLOOKUP($B83,[1]Спортсмены!$B$1:$H$65536,7,FALSE))</f>
        <v>Птушкина Н.И.</v>
      </c>
    </row>
    <row r="84" spans="1:12" x14ac:dyDescent="0.25">
      <c r="A84" s="27"/>
      <c r="B84" s="20"/>
      <c r="C84" s="21" t="str">
        <f>IF(B84=0," ",VLOOKUP(B84,[1]Спортсмены!B$1:H$65536,2,FALSE))</f>
        <v xml:space="preserve"> </v>
      </c>
      <c r="D84" s="22" t="str">
        <f>IF(B84=0," ",VLOOKUP($B84,[1]Спортсмены!$B$1:$H$65536,3,FALSE))</f>
        <v xml:space="preserve"> </v>
      </c>
      <c r="E84" s="23" t="str">
        <f>IF(B84=0," ",IF(VLOOKUP($B84,[1]Спортсмены!$B$1:$H$65536,4,FALSE)=0," ",VLOOKUP($B84,[1]Спортсмены!$B$1:$H$65536,4,FALSE)))</f>
        <v xml:space="preserve"> </v>
      </c>
      <c r="F84" s="21" t="str">
        <f>IF(B84=0," ",VLOOKUP($B84,[1]Спортсмены!$B$1:$H$65536,5,FALSE))</f>
        <v xml:space="preserve"> </v>
      </c>
      <c r="G84" s="21" t="str">
        <f>IF(B84=0," ",VLOOKUP($B84,[1]Спортсмены!$B$1:$H$65536,6,FALSE))</f>
        <v xml:space="preserve"> </v>
      </c>
      <c r="H84" s="24"/>
      <c r="I84" s="25"/>
      <c r="J84" s="23" t="str">
        <f>IF(H84=0," ",IF(H84&lt;=[1]Разряды!$D$4,[1]Разряды!$D$3,IF(H84&lt;=[1]Разряды!$E$4,[1]Разряды!$E$3,IF(H84&lt;=[1]Разряды!$F$4,[1]Разряды!$F$3,IF(H84&lt;=[1]Разряды!$G$4,[1]Разряды!$G$3,IF(H84&lt;=[1]Разряды!$H$4,[1]Разряды!$H$3,IF(H84&lt;=[1]Разряды!$I$4,[1]Разряды!$I$3,IF(H84&lt;=[1]Разряды!$J$4,[1]Разряды!$J$3,"б/р"))))))))</f>
        <v xml:space="preserve"> </v>
      </c>
      <c r="K84" s="23"/>
      <c r="L84" s="21" t="str">
        <f>IF(B84=0," ",VLOOKUP($B84,[1]Спортсмены!$B$1:$H$65536,7,FALSE))</f>
        <v xml:space="preserve"> </v>
      </c>
    </row>
    <row r="85" spans="1:12" ht="15.75" x14ac:dyDescent="0.25">
      <c r="A85" s="27"/>
      <c r="B85" s="20"/>
      <c r="C85" s="21"/>
      <c r="D85" s="22"/>
      <c r="E85" s="23"/>
      <c r="F85" s="21"/>
      <c r="G85" s="21"/>
      <c r="H85" s="24"/>
      <c r="I85" s="421" t="s">
        <v>3</v>
      </c>
      <c r="J85" s="421"/>
      <c r="K85" s="254"/>
      <c r="L85" s="41" t="s">
        <v>106</v>
      </c>
    </row>
    <row r="86" spans="1:12" x14ac:dyDescent="0.25">
      <c r="A86" s="15"/>
      <c r="B86" s="15"/>
      <c r="C86" s="15"/>
      <c r="D86" s="44"/>
      <c r="E86" s="15"/>
      <c r="F86" s="414" t="s">
        <v>22</v>
      </c>
      <c r="G86" s="414"/>
      <c r="H86" s="40"/>
      <c r="I86" s="422" t="s">
        <v>4</v>
      </c>
      <c r="J86" s="422"/>
      <c r="K86" s="14"/>
      <c r="L86" s="8" t="s">
        <v>107</v>
      </c>
    </row>
    <row r="87" spans="1:12" x14ac:dyDescent="0.25">
      <c r="A87" s="19">
        <v>1</v>
      </c>
      <c r="B87" s="20">
        <v>344</v>
      </c>
      <c r="C87" s="21" t="str">
        <f>IF(B87=0," ",VLOOKUP(B87,[1]Спортсмены!B$1:H$65536,2,FALSE))</f>
        <v>Балясников Иван</v>
      </c>
      <c r="D87" s="22" t="str">
        <f>IF(B87=0," ",VLOOKUP($B87,[1]Спортсмены!$B$1:$H$65536,3,FALSE))</f>
        <v>15.04.1989</v>
      </c>
      <c r="E87" s="23" t="str">
        <f>IF(B87=0," ",IF(VLOOKUP($B87,[1]Спортсмены!$B$1:$H$65536,4,FALSE)=0," ",VLOOKUP($B87,[1]Спортсмены!$B$1:$H$65536,4,FALSE)))</f>
        <v>КМС</v>
      </c>
      <c r="F87" s="21" t="str">
        <f>IF(B87=0," ",VLOOKUP($B87,[1]Спортсмены!$B$1:$H$65536,5,FALSE))</f>
        <v>Рес-ка Коми</v>
      </c>
      <c r="G87" s="21" t="str">
        <f>IF(B87=0," ",VLOOKUP($B87,[1]Спортсмены!$B$1:$H$65536,6,FALSE))</f>
        <v>Сыктывкар, КДЮСШ № 1</v>
      </c>
      <c r="H87" s="24">
        <v>8.1018518518518516E-5</v>
      </c>
      <c r="I87" s="72">
        <v>7.9976851851851856E-5</v>
      </c>
      <c r="J87" s="15" t="str">
        <f>IF(H87=0," ",IF(H87&lt;=[1]Разряды!$D$4,[1]Разряды!$D$3,IF(H87&lt;=[1]Разряды!$E$4,[1]Разряды!$E$3,IF(H87&lt;=[1]Разряды!$F$4,[1]Разряды!$F$3,IF(H87&lt;=[1]Разряды!$G$4,[1]Разряды!$G$3,IF(H87&lt;=[1]Разряды!$H$4,[1]Разряды!$H$3,IF(H87&lt;=[1]Разряды!$I$4,[1]Разряды!$I$3,IF(H87&lt;=[1]Разряды!$J$4,[1]Разряды!$J$3,"б/р"))))))))</f>
        <v>кмс</v>
      </c>
      <c r="K87" s="23">
        <v>20</v>
      </c>
      <c r="L87" s="21" t="str">
        <f>IF(B87=0," ",VLOOKUP($B87,[1]Спортсмены!$B$1:$H$65536,7,FALSE))</f>
        <v>Панюкова М.А.</v>
      </c>
    </row>
    <row r="88" spans="1:12" x14ac:dyDescent="0.25">
      <c r="A88" s="19">
        <v>2</v>
      </c>
      <c r="B88" s="28">
        <v>324</v>
      </c>
      <c r="C88" s="21" t="str">
        <f>IF(B88=0," ",VLOOKUP(B88,[1]Спортсмены!B$1:H$65536,2,FALSE))</f>
        <v>Котляров Евгений</v>
      </c>
      <c r="D88" s="22" t="str">
        <f>IF(B88=0," ",VLOOKUP($B88,[1]Спортсмены!$B$1:$H$65536,3,FALSE))</f>
        <v>11.11.1987</v>
      </c>
      <c r="E88" s="23" t="str">
        <f>IF(B88=0," ",IF(VLOOKUP($B88,[1]Спортсмены!$B$1:$H$65536,4,FALSE)=0," ",VLOOKUP($B88,[1]Спортсмены!$B$1:$H$65536,4,FALSE)))</f>
        <v>МСМК</v>
      </c>
      <c r="F88" s="21" t="str">
        <f>IF(B88=0," ",VLOOKUP($B88,[1]Спортсмены!$B$1:$H$65536,5,FALSE))</f>
        <v>Мурманская</v>
      </c>
      <c r="G88" s="78" t="str">
        <f>IF(B88=0," ",VLOOKUP($B88,[1]Спортсмены!$B$1:$H$65536,6,FALSE))</f>
        <v>Мурманск-Карелия, ЦСП-СДЮСШОР-3,СДЮСШОР-4</v>
      </c>
      <c r="H88" s="24">
        <v>8.1134259259259256E-5</v>
      </c>
      <c r="I88" s="25">
        <v>8.0439814814814816E-5</v>
      </c>
      <c r="J88" s="15" t="str">
        <f>IF(H88=0," ",IF(H88&lt;=[1]Разряды!$D$4,[1]Разряды!$D$3,IF(H88&lt;=[1]Разряды!$E$4,[1]Разряды!$E$3,IF(H88&lt;=[1]Разряды!$F$4,[1]Разряды!$F$3,IF(H88&lt;=[1]Разряды!$G$4,[1]Разряды!$G$3,IF(H88&lt;=[1]Разряды!$H$4,[1]Разряды!$H$3,IF(H88&lt;=[1]Разряды!$I$4,[1]Разряды!$I$3,IF(H88&lt;=[1]Разряды!$J$4,[1]Разряды!$J$3,"б/р"))))))))</f>
        <v>кмс</v>
      </c>
      <c r="K88" s="23">
        <v>17</v>
      </c>
      <c r="L88" s="21" t="str">
        <f>IF(B88=0," ",VLOOKUP($B88,[1]Спортсмены!$B$1:$H$65536,7,FALSE))</f>
        <v>Воробьев С.А., Фарутин Н.В.</v>
      </c>
    </row>
    <row r="89" spans="1:12" x14ac:dyDescent="0.25">
      <c r="A89" s="19">
        <v>3</v>
      </c>
      <c r="B89" s="26">
        <v>187</v>
      </c>
      <c r="C89" s="21" t="str">
        <f>IF(B89=0," ",VLOOKUP(B89,[1]Спортсмены!B$1:H$65536,2,FALSE))</f>
        <v>Фалёв Дмитрий</v>
      </c>
      <c r="D89" s="22" t="str">
        <f>IF(B89=0," ",VLOOKUP($B89,[1]Спортсмены!$B$1:$H$65536,3,FALSE))</f>
        <v>29.04.1983</v>
      </c>
      <c r="E89" s="23" t="str">
        <f>IF(B89=0," ",IF(VLOOKUP($B89,[1]Спортсмены!$B$1:$H$65536,4,FALSE)=0," ",VLOOKUP($B89,[1]Спортсмены!$B$1:$H$65536,4,FALSE)))</f>
        <v>МС</v>
      </c>
      <c r="F89" s="21" t="str">
        <f>IF(B89=0," ",VLOOKUP($B89,[1]Спортсмены!$B$1:$H$65536,5,FALSE))</f>
        <v>Архангельская</v>
      </c>
      <c r="G89" s="21" t="str">
        <f>IF(B89=0," ",VLOOKUP($B89,[1]Спортсмены!$B$1:$H$65536,6,FALSE))</f>
        <v>Северодвинск, ГАУ АО "РЦСП "Поморье"</v>
      </c>
      <c r="H89" s="24">
        <v>8.1597222222222216E-5</v>
      </c>
      <c r="I89" s="25">
        <v>8.078703703703705E-5</v>
      </c>
      <c r="J89" s="23" t="s">
        <v>79</v>
      </c>
      <c r="K89" s="26">
        <v>15</v>
      </c>
      <c r="L89" s="21" t="str">
        <f>IF(B89=0," ",VLOOKUP($B89,[1]Спортсмены!$B$1:$H$65536,7,FALSE))</f>
        <v>Солодов А.В., Савенков П.В.</v>
      </c>
    </row>
    <row r="90" spans="1:12" x14ac:dyDescent="0.25">
      <c r="A90" s="27">
        <v>4</v>
      </c>
      <c r="B90" s="20">
        <v>401</v>
      </c>
      <c r="C90" s="76" t="str">
        <f>IF(B90=0," ",VLOOKUP(B90,[1]Спортсмены!B$1:H$65536,2,FALSE))</f>
        <v>Краев Алексей</v>
      </c>
      <c r="D90" s="77" t="str">
        <f>IF(B90=0," ",VLOOKUP($B90,[1]Спортсмены!$B$1:$H$65536,3,FALSE))</f>
        <v>12.02.1993</v>
      </c>
      <c r="E90" s="71" t="str">
        <f>IF(B90=0," ",IF(VLOOKUP($B90,[1]Спортсмены!$B$1:$H$65536,4,FALSE)=0," ",VLOOKUP($B90,[1]Спортсмены!$B$1:$H$65536,4,FALSE)))</f>
        <v>КМС</v>
      </c>
      <c r="F90" s="76" t="str">
        <f>IF(B90=0," ",VLOOKUP($B90,[1]Спортсмены!$B$1:$H$65536,5,FALSE))</f>
        <v>Ивановская</v>
      </c>
      <c r="G90" s="74" t="str">
        <f>IF(B90=0," ",VLOOKUP($B90,[1]Спортсмены!$B$1:$H$65536,6,FALSE))</f>
        <v>Иваново, ИГЭУ им. В.И. Ленина</v>
      </c>
      <c r="H90" s="75">
        <v>8.2175925925925917E-5</v>
      </c>
      <c r="I90" s="81">
        <v>8.240740740740741E-5</v>
      </c>
      <c r="J90" s="71" t="str">
        <f>IF(H90=0," ",IF(H90&lt;=[1]Разряды!$D$4,[1]Разряды!$D$3,IF(H90&lt;=[1]Разряды!$E$4,[1]Разряды!$E$3,IF(H90&lt;=[1]Разряды!$F$4,[1]Разряды!$F$3,IF(H90&lt;=[1]Разряды!$G$4,[1]Разряды!$G$3,IF(H90&lt;=[1]Разряды!$H$4,[1]Разряды!$H$3,IF(H90&lt;=[1]Разряды!$I$4,[1]Разряды!$I$3,IF(H90&lt;=[1]Разряды!$J$4,[1]Разряды!$J$3,"б/р"))))))))</f>
        <v>1р</v>
      </c>
      <c r="K90" s="71" t="s">
        <v>19</v>
      </c>
      <c r="L90" s="76" t="str">
        <f>IF(B90=0," ",VLOOKUP($B90,[1]Спортсмены!$B$1:$H$65536,7,FALSE))</f>
        <v>Чахунов Е.И.</v>
      </c>
    </row>
    <row r="91" spans="1:12" x14ac:dyDescent="0.25">
      <c r="A91" s="27">
        <v>5</v>
      </c>
      <c r="B91" s="26">
        <v>323</v>
      </c>
      <c r="C91" s="21" t="str">
        <f>IF(B91=0," ",VLOOKUP(B91,[1]Спортсмены!B$1:H$65536,2,FALSE))</f>
        <v>Радзишевский Евгений</v>
      </c>
      <c r="D91" s="22" t="str">
        <f>IF(B91=0," ",VLOOKUP($B91,[1]Спортсмены!$B$1:$H$65536,3,FALSE))</f>
        <v>13.02.1993</v>
      </c>
      <c r="E91" s="23" t="str">
        <f>IF(B91=0," ",IF(VLOOKUP($B91,[1]Спортсмены!$B$1:$H$65536,4,FALSE)=0," ",VLOOKUP($B91,[1]Спортсмены!$B$1:$H$65536,4,FALSE)))</f>
        <v>КМС</v>
      </c>
      <c r="F91" s="21" t="str">
        <f>IF(B91=0," ",VLOOKUP($B91,[1]Спортсмены!$B$1:$H$65536,5,FALSE))</f>
        <v>Мурманская</v>
      </c>
      <c r="G91" s="78" t="str">
        <f>IF(B91=0," ",VLOOKUP($B91,[1]Спортсмены!$B$1:$H$65536,6,FALSE))</f>
        <v>Мурманск, СДЮСШОР № 4</v>
      </c>
      <c r="H91" s="24">
        <v>8.3449074074074071E-5</v>
      </c>
      <c r="I91" s="25">
        <v>8.3796296296296291E-5</v>
      </c>
      <c r="J91" s="23" t="str">
        <f>IF(H91=0," ",IF(H91&lt;=[1]Разряды!$D$4,[1]Разряды!$D$3,IF(H91&lt;=[1]Разряды!$E$4,[1]Разряды!$E$3,IF(H91&lt;=[1]Разряды!$F$4,[1]Разряды!$F$3,IF(H91&lt;=[1]Разряды!$G$4,[1]Разряды!$G$3,IF(H91&lt;=[1]Разряды!$H$4,[1]Разряды!$H$3,IF(H91&lt;=[1]Разряды!$I$4,[1]Разряды!$I$3,IF(H91&lt;=[1]Разряды!$J$4,[1]Разряды!$J$3,"б/р"))))))))</f>
        <v>1р</v>
      </c>
      <c r="K91" s="26">
        <v>0</v>
      </c>
      <c r="L91" s="21" t="str">
        <f>IF(B91=0," ",VLOOKUP($B91,[1]Спортсмены!$B$1:$H$65536,7,FALSE))</f>
        <v>Фарутин Н.В.</v>
      </c>
    </row>
    <row r="92" spans="1:12" x14ac:dyDescent="0.25">
      <c r="A92" s="27">
        <v>6</v>
      </c>
      <c r="B92" s="28">
        <v>326</v>
      </c>
      <c r="C92" s="21" t="str">
        <f>IF(B92=0," ",VLOOKUP(B92,[1]Спортсмены!B$1:H$65536,2,FALSE))</f>
        <v>Семенов Руслан</v>
      </c>
      <c r="D92" s="22" t="str">
        <f>IF(B92=0," ",VLOOKUP($B92,[1]Спортсмены!$B$1:$H$65536,3,FALSE))</f>
        <v>13.08.1984</v>
      </c>
      <c r="E92" s="23" t="str">
        <f>IF(B92=0," ",IF(VLOOKUP($B92,[1]Спортсмены!$B$1:$H$65536,4,FALSE)=0," ",VLOOKUP($B92,[1]Спортсмены!$B$1:$H$65536,4,FALSE)))</f>
        <v>КМС</v>
      </c>
      <c r="F92" s="21" t="str">
        <f>IF(B92=0," ",VLOOKUP($B92,[1]Спортсмены!$B$1:$H$65536,5,FALSE))</f>
        <v>Мурманская</v>
      </c>
      <c r="G92" s="21" t="str">
        <f>IF(B92=0," ",VLOOKUP($B92,[1]Спортсмены!$B$1:$H$65536,6,FALSE))</f>
        <v>Мурманск, СДЮСШОР № 4</v>
      </c>
      <c r="H92" s="24">
        <v>8.4259259259259251E-5</v>
      </c>
      <c r="I92" s="25">
        <v>8.4374999999999991E-5</v>
      </c>
      <c r="J92" s="23" t="str">
        <f>IF(H92=0," ",IF(H92&lt;=[1]Разряды!$D$4,[1]Разряды!$D$3,IF(H92&lt;=[1]Разряды!$E$4,[1]Разряды!$E$3,IF(H92&lt;=[1]Разряды!$F$4,[1]Разряды!$F$3,IF(H92&lt;=[1]Разряды!$G$4,[1]Разряды!$G$3,IF(H92&lt;=[1]Разряды!$H$4,[1]Разряды!$H$3,IF(H92&lt;=[1]Разряды!$I$4,[1]Разряды!$I$3,IF(H92&lt;=[1]Разряды!$J$4,[1]Разряды!$J$3,"б/р"))))))))</f>
        <v>1р</v>
      </c>
      <c r="K92" s="23">
        <v>0</v>
      </c>
      <c r="L92" s="21" t="str">
        <f>IF(B92=0," ",VLOOKUP($B92,[1]Спортсмены!$B$1:$H$65536,7,FALSE))</f>
        <v>Семенов Р.В.</v>
      </c>
    </row>
    <row r="93" spans="1:12" x14ac:dyDescent="0.25">
      <c r="A93" s="27">
        <v>7</v>
      </c>
      <c r="B93" s="71">
        <v>8</v>
      </c>
      <c r="C93" s="21" t="str">
        <f>IF(B93=0," ",VLOOKUP(B93,[1]Спортсмены!B$1:H$65536,2,FALSE))</f>
        <v>Елисеев Кирилл</v>
      </c>
      <c r="D93" s="22" t="str">
        <f>IF(B93=0," ",VLOOKUP($B93,[1]Спортсмены!$B$1:$H$65536,3,FALSE))</f>
        <v>27.12.1989</v>
      </c>
      <c r="E93" s="23" t="str">
        <f>IF(B93=0," ",IF(VLOOKUP($B93,[1]Спортсмены!$B$1:$H$65536,4,FALSE)=0," ",VLOOKUP($B93,[1]Спортсмены!$B$1:$H$65536,4,FALSE)))</f>
        <v>1р</v>
      </c>
      <c r="F93" s="21" t="str">
        <f>IF(B93=0," ",VLOOKUP($B93,[1]Спортсмены!$B$1:$H$65536,5,FALSE))</f>
        <v>Ярославская</v>
      </c>
      <c r="G93" s="21" t="str">
        <f>IF(B93=0," ",VLOOKUP($B93,[1]Спортсмены!$B$1:$H$65536,6,FALSE))</f>
        <v>Ярославль, СДЮСШОР-19</v>
      </c>
      <c r="H93" s="24">
        <v>8.4490740740740731E-5</v>
      </c>
      <c r="I93" s="25"/>
      <c r="J93" s="23" t="str">
        <f>IF(H93=0," ",IF(H93&lt;=[1]Разряды!$D$4,[1]Разряды!$D$3,IF(H93&lt;=[1]Разряды!$E$4,[1]Разряды!$E$3,IF(H93&lt;=[1]Разряды!$F$4,[1]Разряды!$F$3,IF(H93&lt;=[1]Разряды!$G$4,[1]Разряды!$G$3,IF(H93&lt;=[1]Разряды!$H$4,[1]Разряды!$H$3,IF(H93&lt;=[1]Разряды!$I$4,[1]Разряды!$I$3,IF(H93&lt;=[1]Разряды!$J$4,[1]Разряды!$J$3,"б/р"))))))))</f>
        <v>1р</v>
      </c>
      <c r="K93" s="23" t="s">
        <v>19</v>
      </c>
      <c r="L93" s="21" t="str">
        <f>IF(B93=0," ",VLOOKUP($B93,[1]Спортсмены!$B$1:$H$65536,7,FALSE))</f>
        <v>Станкевич В.А.</v>
      </c>
    </row>
    <row r="94" spans="1:12" x14ac:dyDescent="0.25">
      <c r="A94" s="27">
        <v>8</v>
      </c>
      <c r="B94" s="20">
        <v>6</v>
      </c>
      <c r="C94" s="76" t="str">
        <f>IF(B94=0," ",VLOOKUP(B94,[1]Спортсмены!B$1:H$65536,2,FALSE))</f>
        <v>Якимов Алексей</v>
      </c>
      <c r="D94" s="77" t="str">
        <f>IF(B94=0," ",VLOOKUP($B94,[1]Спортсмены!$B$1:$H$65536,3,FALSE))</f>
        <v>13.07.1988</v>
      </c>
      <c r="E94" s="71" t="str">
        <f>IF(B94=0," ",IF(VLOOKUP($B94,[1]Спортсмены!$B$1:$H$65536,4,FALSE)=0," ",VLOOKUP($B94,[1]Спортсмены!$B$1:$H$65536,4,FALSE)))</f>
        <v>1р</v>
      </c>
      <c r="F94" s="76" t="str">
        <f>IF(B94=0," ",VLOOKUP($B94,[1]Спортсмены!$B$1:$H$65536,5,FALSE))</f>
        <v>Ярославская</v>
      </c>
      <c r="G94" s="74" t="str">
        <f>IF(B94=0," ",VLOOKUP($B94,[1]Спортсмены!$B$1:$H$65536,6,FALSE))</f>
        <v>Ярославль, СДЮСШОР-19</v>
      </c>
      <c r="H94" s="75">
        <v>8.6689814814814819E-5</v>
      </c>
      <c r="I94" s="81"/>
      <c r="J94" s="71" t="str">
        <f>IF(H94=0," ",IF(H94&lt;=[1]Разряды!$D$4,[1]Разряды!$D$3,IF(H94&lt;=[1]Разряды!$E$4,[1]Разряды!$E$3,IF(H94&lt;=[1]Разряды!$F$4,[1]Разряды!$F$3,IF(H94&lt;=[1]Разряды!$G$4,[1]Разряды!$G$3,IF(H94&lt;=[1]Разряды!$H$4,[1]Разряды!$H$3,IF(H94&lt;=[1]Разряды!$I$4,[1]Разряды!$I$3,IF(H94&lt;=[1]Разряды!$J$4,[1]Разряды!$J$3,"б/р"))))))))</f>
        <v>2р</v>
      </c>
      <c r="K94" s="71" t="s">
        <v>19</v>
      </c>
      <c r="L94" s="76" t="str">
        <f>IF(B94=0," ",VLOOKUP($B94,[1]Спортсмены!$B$1:$H$65536,7,FALSE))</f>
        <v>Хрущев И.Е.</v>
      </c>
    </row>
    <row r="95" spans="1:12" ht="15.75" thickBot="1" x14ac:dyDescent="0.3">
      <c r="A95" s="45"/>
      <c r="B95" s="45"/>
      <c r="C95" s="31" t="str">
        <f>IF(B95=0," ",VLOOKUP(B95,[1]Спортсмены!B$1:H$65536,2,FALSE))</f>
        <v xml:space="preserve"> </v>
      </c>
      <c r="D95" s="33" t="str">
        <f>IF(B95=0," ",VLOOKUP($B95,[1]Спортсмены!$B$1:$H$65536,3,FALSE))</f>
        <v xml:space="preserve"> </v>
      </c>
      <c r="E95" s="33" t="str">
        <f>IF(B95=0," ",IF(VLOOKUP($B95,[1]Спортсмены!$B$1:$H$65536,4,FALSE)=0," ",VLOOKUP($B95,[1]Спортсмены!$B$1:$H$65536,4,FALSE)))</f>
        <v xml:space="preserve"> </v>
      </c>
      <c r="F95" s="31" t="str">
        <f>IF(B95=0," ",VLOOKUP($B95,[1]Спортсмены!$B$1:$H$65536,5,FALSE))</f>
        <v xml:space="preserve"> </v>
      </c>
      <c r="G95" s="31" t="str">
        <f>IF(B95=0," ",VLOOKUP($B95,[1]Спортсмены!$B$1:$H$65536,6,FALSE))</f>
        <v xml:space="preserve"> </v>
      </c>
      <c r="H95" s="34"/>
      <c r="I95" s="34"/>
      <c r="J95" s="33" t="str">
        <f>IF(H95=0," ",IF(H95&lt;=[1]Разряды!$D$4,[1]Разряды!$D$3,IF(H95&lt;=[1]Разряды!$E$4,[1]Разряды!$E$3,IF(H95&lt;=[1]Разряды!$F$4,[1]Разряды!$F$3,IF(H95&lt;=[1]Разряды!$G$4,[1]Разряды!$G$3,IF(H95&lt;=[1]Разряды!$H$4,[1]Разряды!$H$3,IF(H95&lt;=[1]Разряды!$I$4,[1]Разряды!$I$3,IF(H95&lt;=[1]Разряды!$J$4,[1]Разряды!$J$3,"б/р"))))))))</f>
        <v xml:space="preserve"> </v>
      </c>
      <c r="K95" s="43"/>
      <c r="L95" s="31" t="str">
        <f>IF(B95=0," ",VLOOKUP($B95,[1]Спортсмены!$B$1:$H$65536,7,FALSE))</f>
        <v xml:space="preserve"> </v>
      </c>
    </row>
    <row r="96" spans="1:12" ht="15.75" thickTop="1" x14ac:dyDescent="0.25">
      <c r="A96" s="46"/>
      <c r="B96" s="46"/>
      <c r="C96" s="36"/>
      <c r="D96" s="38"/>
      <c r="E96" s="38"/>
      <c r="F96" s="36"/>
      <c r="G96" s="36"/>
      <c r="H96" s="39"/>
      <c r="I96" s="39"/>
      <c r="J96" s="38"/>
      <c r="K96" s="47"/>
      <c r="L96" s="36"/>
    </row>
    <row r="97" spans="1:12" x14ac:dyDescent="0.25">
      <c r="A97" s="46"/>
      <c r="B97" s="46"/>
      <c r="C97" s="36"/>
      <c r="D97" s="38"/>
      <c r="E97" s="38"/>
      <c r="F97" s="36"/>
      <c r="G97" s="36"/>
      <c r="H97" s="39"/>
      <c r="I97" s="39"/>
      <c r="J97" s="38"/>
      <c r="K97" s="47"/>
      <c r="L97" s="36"/>
    </row>
    <row r="98" spans="1:12" x14ac:dyDescent="0.25">
      <c r="A98" s="46"/>
      <c r="B98" s="46"/>
      <c r="C98" s="36"/>
      <c r="D98" s="38"/>
      <c r="E98" s="38"/>
      <c r="F98" s="36"/>
      <c r="G98" s="36"/>
      <c r="H98" s="39"/>
      <c r="I98" s="39"/>
      <c r="J98" s="38"/>
      <c r="K98" s="47"/>
      <c r="L98" s="36"/>
    </row>
    <row r="99" spans="1:12" x14ac:dyDescent="0.25">
      <c r="A99" s="46"/>
      <c r="B99" s="46"/>
      <c r="C99" s="36"/>
      <c r="D99" s="38"/>
      <c r="E99" s="38"/>
      <c r="F99" s="36"/>
      <c r="G99" s="36"/>
      <c r="H99" s="39"/>
      <c r="I99" s="39"/>
      <c r="J99" s="38"/>
      <c r="K99" s="47"/>
      <c r="L99" s="36"/>
    </row>
    <row r="100" spans="1:12" x14ac:dyDescent="0.25">
      <c r="A100" s="46"/>
      <c r="B100" s="46"/>
      <c r="C100" s="36"/>
      <c r="D100" s="38"/>
      <c r="E100" s="38"/>
      <c r="F100" s="36"/>
      <c r="G100" s="36"/>
      <c r="H100" s="39"/>
      <c r="I100" s="39"/>
      <c r="J100" s="38"/>
      <c r="K100" s="47"/>
      <c r="L100" s="36"/>
    </row>
    <row r="101" spans="1:12" x14ac:dyDescent="0.25">
      <c r="A101" s="46"/>
      <c r="B101" s="46"/>
      <c r="C101" s="36"/>
      <c r="D101" s="38"/>
      <c r="E101" s="38"/>
      <c r="F101" s="36"/>
      <c r="G101" s="36"/>
      <c r="H101" s="39"/>
      <c r="I101" s="39"/>
      <c r="J101" s="38"/>
      <c r="K101" s="47"/>
      <c r="L101" s="36"/>
    </row>
    <row r="102" spans="1:12" x14ac:dyDescent="0.25">
      <c r="A102" s="46"/>
      <c r="B102" s="46"/>
      <c r="C102" s="36"/>
      <c r="D102" s="38"/>
      <c r="E102" s="38"/>
      <c r="F102" s="36"/>
      <c r="G102" s="36"/>
      <c r="H102" s="39"/>
      <c r="I102" s="39"/>
      <c r="J102" s="38"/>
      <c r="K102" s="47"/>
      <c r="L102" s="36"/>
    </row>
    <row r="103" spans="1:12" x14ac:dyDescent="0.25">
      <c r="A103" s="46"/>
      <c r="B103" s="46"/>
      <c r="C103" s="36"/>
      <c r="D103" s="38"/>
      <c r="E103" s="38"/>
      <c r="F103" s="36"/>
      <c r="G103" s="36"/>
      <c r="H103" s="39"/>
      <c r="I103" s="39"/>
      <c r="J103" s="38"/>
      <c r="K103" s="47"/>
      <c r="L103" s="36"/>
    </row>
    <row r="104" spans="1:12" x14ac:dyDescent="0.25">
      <c r="A104" s="46"/>
      <c r="B104" s="46"/>
      <c r="C104" s="36"/>
      <c r="D104" s="38"/>
      <c r="E104" s="38"/>
      <c r="F104" s="36"/>
      <c r="G104" s="36"/>
      <c r="H104" s="39"/>
      <c r="I104" s="39"/>
      <c r="J104" s="38"/>
      <c r="K104" s="47"/>
      <c r="L104" s="36"/>
    </row>
    <row r="105" spans="1:12" x14ac:dyDescent="0.25">
      <c r="A105" s="46"/>
      <c r="B105" s="46"/>
      <c r="C105" s="36"/>
      <c r="D105" s="38"/>
      <c r="E105" s="38"/>
      <c r="F105" s="36"/>
      <c r="G105" s="36"/>
      <c r="H105" s="39"/>
      <c r="I105" s="39"/>
      <c r="J105" s="38"/>
      <c r="K105" s="47"/>
      <c r="L105" s="36"/>
    </row>
    <row r="106" spans="1:12" x14ac:dyDescent="0.25">
      <c r="A106" s="46"/>
      <c r="B106" s="46"/>
      <c r="C106" s="36"/>
      <c r="D106" s="38"/>
      <c r="E106" s="38"/>
      <c r="F106" s="36"/>
      <c r="G106" s="36"/>
      <c r="H106" s="39"/>
      <c r="I106" s="39"/>
      <c r="J106" s="38"/>
      <c r="K106" s="47"/>
      <c r="L106" s="36"/>
    </row>
    <row r="107" spans="1:12" x14ac:dyDescent="0.25">
      <c r="A107" s="46"/>
      <c r="B107" s="46"/>
      <c r="C107" s="36"/>
      <c r="D107" s="38"/>
      <c r="E107" s="38"/>
      <c r="F107" s="36"/>
      <c r="G107" s="36"/>
      <c r="H107" s="39"/>
      <c r="I107" s="39"/>
      <c r="J107" s="38"/>
      <c r="K107" s="47"/>
      <c r="L107" s="36"/>
    </row>
    <row r="108" spans="1:12" x14ac:dyDescent="0.25">
      <c r="A108" s="46"/>
      <c r="B108" s="46"/>
      <c r="C108" s="36"/>
      <c r="D108" s="38"/>
      <c r="E108" s="38"/>
      <c r="F108" s="36"/>
      <c r="G108" s="36"/>
      <c r="H108" s="39"/>
      <c r="I108" s="39"/>
      <c r="J108" s="38"/>
      <c r="K108" s="47"/>
      <c r="L108" s="36"/>
    </row>
  </sheetData>
  <mergeCells count="52">
    <mergeCell ref="L69:L70"/>
    <mergeCell ref="F71:G71"/>
    <mergeCell ref="I85:J85"/>
    <mergeCell ref="F86:G86"/>
    <mergeCell ref="I86:J86"/>
    <mergeCell ref="F69:F70"/>
    <mergeCell ref="G69:G70"/>
    <mergeCell ref="H69:I69"/>
    <mergeCell ref="J69:J70"/>
    <mergeCell ref="K69:K70"/>
    <mergeCell ref="A69:A70"/>
    <mergeCell ref="B69:B70"/>
    <mergeCell ref="C69:C70"/>
    <mergeCell ref="D69:D70"/>
    <mergeCell ref="E69:E70"/>
    <mergeCell ref="F65:G65"/>
    <mergeCell ref="I67:J67"/>
    <mergeCell ref="I68:J68"/>
    <mergeCell ref="K44:K45"/>
    <mergeCell ref="L44:L45"/>
    <mergeCell ref="F46:G46"/>
    <mergeCell ref="I46:J46"/>
    <mergeCell ref="I43:J43"/>
    <mergeCell ref="A44:A45"/>
    <mergeCell ref="B44:B45"/>
    <mergeCell ref="C44:C45"/>
    <mergeCell ref="D44:D45"/>
    <mergeCell ref="E44:E45"/>
    <mergeCell ref="F44:F45"/>
    <mergeCell ref="G44:G45"/>
    <mergeCell ref="H44:I44"/>
    <mergeCell ref="J44:J45"/>
    <mergeCell ref="F40:G40"/>
    <mergeCell ref="I42:J42"/>
    <mergeCell ref="F11:G11"/>
    <mergeCell ref="I8:J8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K9:K10"/>
    <mergeCell ref="L9:L10"/>
    <mergeCell ref="A1:L1"/>
    <mergeCell ref="A2:L2"/>
    <mergeCell ref="A3:L3"/>
    <mergeCell ref="F5:G5"/>
    <mergeCell ref="I7:J7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topLeftCell="A19" workbookViewId="0">
      <selection activeCell="C46" sqref="C46"/>
    </sheetView>
  </sheetViews>
  <sheetFormatPr defaultRowHeight="15" x14ac:dyDescent="0.25"/>
  <cols>
    <col min="1" max="1" width="3.85546875" style="62" customWidth="1"/>
    <col min="2" max="2" width="5.5703125" bestFit="1" customWidth="1"/>
    <col min="3" max="3" width="21.42578125" style="62" customWidth="1"/>
    <col min="4" max="4" width="9.140625" style="62" customWidth="1"/>
    <col min="5" max="5" width="6.42578125" customWidth="1"/>
    <col min="6" max="6" width="16.42578125" customWidth="1"/>
    <col min="7" max="7" width="27.28515625" style="166" customWidth="1"/>
    <col min="8" max="9" width="5.5703125" customWidth="1"/>
    <col min="10" max="10" width="5.28515625" customWidth="1"/>
    <col min="11" max="11" width="2.5703125" customWidth="1"/>
    <col min="12" max="12" width="4.85546875" customWidth="1"/>
    <col min="13" max="13" width="5.7109375" customWidth="1"/>
    <col min="14" max="14" width="5.28515625" customWidth="1"/>
    <col min="15" max="15" width="7.140625" customWidth="1"/>
    <col min="16" max="17" width="5.5703125" customWidth="1"/>
    <col min="18" max="18" width="20.85546875" customWidth="1"/>
  </cols>
  <sheetData>
    <row r="1" spans="1:18" ht="22.5" x14ac:dyDescent="0.3">
      <c r="A1" s="454" t="s">
        <v>20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  <c r="Q1" s="454"/>
      <c r="R1" s="454"/>
    </row>
    <row r="2" spans="1:18" ht="20.25" x14ac:dyDescent="0.3">
      <c r="A2" s="411" t="s">
        <v>145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</row>
    <row r="3" spans="1:18" ht="15.75" x14ac:dyDescent="0.25">
      <c r="A3" s="1"/>
      <c r="B3" s="114"/>
      <c r="C3" s="114"/>
      <c r="D3" s="455" t="s">
        <v>39</v>
      </c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455"/>
    </row>
    <row r="4" spans="1:18" ht="18" x14ac:dyDescent="0.25">
      <c r="A4" s="1"/>
      <c r="B4" s="115"/>
      <c r="C4" s="115"/>
      <c r="D4" s="456" t="s">
        <v>149</v>
      </c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  <c r="P4" s="456"/>
      <c r="Q4" s="456"/>
      <c r="R4" s="456"/>
    </row>
    <row r="5" spans="1:18" ht="15.75" x14ac:dyDescent="0.25">
      <c r="A5" s="1"/>
      <c r="B5" s="116"/>
      <c r="C5" s="116"/>
      <c r="D5" s="457" t="s">
        <v>0</v>
      </c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</row>
    <row r="6" spans="1:18" ht="18" x14ac:dyDescent="0.25">
      <c r="A6" s="9"/>
      <c r="B6" s="117"/>
      <c r="C6" s="451"/>
      <c r="D6" s="451"/>
      <c r="E6" s="118"/>
      <c r="F6" s="452" t="s">
        <v>97</v>
      </c>
      <c r="G6" s="452"/>
      <c r="H6" s="452"/>
      <c r="I6" s="452"/>
      <c r="J6" s="452"/>
      <c r="K6" s="452"/>
      <c r="L6" s="452"/>
      <c r="M6" s="119"/>
      <c r="N6" s="453" t="s">
        <v>94</v>
      </c>
      <c r="O6" s="453"/>
      <c r="P6" s="453"/>
      <c r="Q6" s="453"/>
      <c r="R6" s="453"/>
    </row>
    <row r="7" spans="1:18" ht="18" x14ac:dyDescent="0.25">
      <c r="A7" s="1"/>
      <c r="B7" s="120"/>
      <c r="C7" s="121"/>
      <c r="D7" s="115"/>
      <c r="E7" s="118"/>
      <c r="F7" s="118"/>
      <c r="G7" s="122"/>
      <c r="H7" s="123"/>
      <c r="I7" s="124"/>
      <c r="J7" s="125"/>
      <c r="K7" s="125"/>
      <c r="L7" s="447" t="s">
        <v>40</v>
      </c>
      <c r="M7" s="447"/>
      <c r="N7" s="447"/>
      <c r="O7" s="447"/>
      <c r="P7" s="447"/>
      <c r="Q7" s="259"/>
      <c r="R7" s="126" t="s">
        <v>150</v>
      </c>
    </row>
    <row r="8" spans="1:18" ht="15" customHeight="1" x14ac:dyDescent="0.25">
      <c r="A8" s="405" t="s">
        <v>41</v>
      </c>
      <c r="B8" s="416" t="s">
        <v>42</v>
      </c>
      <c r="C8" s="407" t="s">
        <v>43</v>
      </c>
      <c r="D8" s="407" t="s">
        <v>44</v>
      </c>
      <c r="E8" s="405" t="s">
        <v>45</v>
      </c>
      <c r="F8" s="405" t="s">
        <v>10</v>
      </c>
      <c r="G8" s="405" t="s">
        <v>46</v>
      </c>
      <c r="H8" s="448" t="s">
        <v>47</v>
      </c>
      <c r="I8" s="449"/>
      <c r="J8" s="449"/>
      <c r="K8" s="449"/>
      <c r="L8" s="449"/>
      <c r="M8" s="449"/>
      <c r="N8" s="450"/>
      <c r="O8" s="405" t="s">
        <v>12</v>
      </c>
      <c r="P8" s="416" t="s">
        <v>13</v>
      </c>
      <c r="Q8" s="416" t="s">
        <v>14</v>
      </c>
      <c r="R8" s="436" t="s">
        <v>15</v>
      </c>
    </row>
    <row r="9" spans="1:18" x14ac:dyDescent="0.25">
      <c r="A9" s="443"/>
      <c r="B9" s="441"/>
      <c r="C9" s="444"/>
      <c r="D9" s="444"/>
      <c r="E9" s="441"/>
      <c r="F9" s="441"/>
      <c r="G9" s="441"/>
      <c r="H9" s="445">
        <v>1</v>
      </c>
      <c r="I9" s="407">
        <v>2</v>
      </c>
      <c r="J9" s="407">
        <v>3</v>
      </c>
      <c r="K9" s="127"/>
      <c r="L9" s="407">
        <v>4</v>
      </c>
      <c r="M9" s="407">
        <v>5</v>
      </c>
      <c r="N9" s="407">
        <v>6</v>
      </c>
      <c r="O9" s="443"/>
      <c r="P9" s="441"/>
      <c r="Q9" s="441"/>
      <c r="R9" s="442"/>
    </row>
    <row r="10" spans="1:18" x14ac:dyDescent="0.25">
      <c r="A10" s="406"/>
      <c r="B10" s="417"/>
      <c r="C10" s="408"/>
      <c r="D10" s="408"/>
      <c r="E10" s="417"/>
      <c r="F10" s="417"/>
      <c r="G10" s="417"/>
      <c r="H10" s="446"/>
      <c r="I10" s="408"/>
      <c r="J10" s="408"/>
      <c r="K10" s="128"/>
      <c r="L10" s="408"/>
      <c r="M10" s="408"/>
      <c r="N10" s="408"/>
      <c r="O10" s="406"/>
      <c r="P10" s="417"/>
      <c r="Q10" s="417"/>
      <c r="R10" s="437"/>
    </row>
    <row r="11" spans="1:18" ht="22.5" x14ac:dyDescent="0.25">
      <c r="A11" s="106">
        <v>1</v>
      </c>
      <c r="B11" s="27">
        <v>356</v>
      </c>
      <c r="C11" s="76" t="str">
        <f>IF(B11=0," ",VLOOKUP(B11,[1]Спортсмены!B$1:H$65536,2,FALSE))</f>
        <v>Матвеев Александр</v>
      </c>
      <c r="D11" s="133" t="str">
        <f>IF(B11=0," ",VLOOKUP($B11,[1]Спортсмены!$B$1:$H$65536,3,FALSE))</f>
        <v>12.03.1999</v>
      </c>
      <c r="E11" s="71" t="str">
        <f>IF(B11=0," ",IF(VLOOKUP($B11,[1]Спортсмены!$B$1:$H$65536,4,FALSE)=0," ",VLOOKUP($B11,[1]Спортсмены!$B$1:$H$65536,4,FALSE)))</f>
        <v>2р</v>
      </c>
      <c r="F11" s="76" t="str">
        <f>IF(B11=0," ",VLOOKUP($B11,[1]Спортсмены!$B$1:$H$65536,5,FALSE))</f>
        <v>Калининградская</v>
      </c>
      <c r="G11" s="76" t="str">
        <f>IF(B11=0," ",VLOOKUP($B11,[1]Спортсмены!$B$1:$H$65536,6,FALSE))</f>
        <v>Калининград, СДЮСШОР № 4</v>
      </c>
      <c r="H11" s="136">
        <v>6.04</v>
      </c>
      <c r="I11" s="136">
        <v>6.4</v>
      </c>
      <c r="J11" s="136" t="s">
        <v>51</v>
      </c>
      <c r="K11" s="283">
        <v>8</v>
      </c>
      <c r="L11" s="136">
        <v>6.61</v>
      </c>
      <c r="M11" s="136" t="s">
        <v>51</v>
      </c>
      <c r="N11" s="136" t="s">
        <v>51</v>
      </c>
      <c r="O11" s="137">
        <v>6.61</v>
      </c>
      <c r="P11" s="71" t="str">
        <f>IF(O11=0," ",IF(O11&gt;=[1]Разряды!$C$16,[1]Разряды!$C$3,IF(O11&gt;=[1]Разряды!$D$16,[1]Разряды!$D$3,IF(O11&gt;=[1]Разряды!$E$16,[1]Разряды!$E$3,IF(O11&gt;=[1]Разряды!$F$16,[1]Разряды!$F$3,IF(O11&gt;=[1]Разряды!$G$16,[1]Разряды!$G$3,IF(O11&gt;=[1]Разряды!$H$16,[1]Разряды!$H$3,"б/р")))))))</f>
        <v>2р</v>
      </c>
      <c r="Q11" s="71">
        <v>20</v>
      </c>
      <c r="R11" s="74" t="str">
        <f>IF(B11=0," ",VLOOKUP($B11,[1]Спортсмены!$B$1:$H$65536,7,FALSE))</f>
        <v>Балашов С.Г., Балашова В.А.</v>
      </c>
    </row>
    <row r="12" spans="1:18" x14ac:dyDescent="0.25">
      <c r="A12" s="19">
        <v>2</v>
      </c>
      <c r="B12" s="27">
        <v>361</v>
      </c>
      <c r="C12" s="76" t="str">
        <f>IF(B12=0," ",VLOOKUP(B12,[1]Спортсмены!B$1:H$65536,2,FALSE))</f>
        <v>Востриков Илья</v>
      </c>
      <c r="D12" s="133" t="str">
        <f>IF(B12=0," ",VLOOKUP($B12,[1]Спортсмены!$B$1:$H$65536,3,FALSE))</f>
        <v>23.02.1999</v>
      </c>
      <c r="E12" s="71" t="str">
        <f>IF(B12=0," ",IF(VLOOKUP($B12,[1]Спортсмены!$B$1:$H$65536,4,FALSE)=0," ",VLOOKUP($B12,[1]Спортсмены!$B$1:$H$65536,4,FALSE)))</f>
        <v>2р</v>
      </c>
      <c r="F12" s="76" t="str">
        <f>IF(B12=0," ",VLOOKUP($B12,[1]Спортсмены!$B$1:$H$65536,5,FALSE))</f>
        <v>Калининградская</v>
      </c>
      <c r="G12" s="76" t="str">
        <f>IF(B12=0," ",VLOOKUP($B12,[1]Спортсмены!$B$1:$H$65536,6,FALSE))</f>
        <v>Калининград, СДЮСШОР № 4</v>
      </c>
      <c r="H12" s="136">
        <v>6.3</v>
      </c>
      <c r="I12" s="136">
        <v>6.35</v>
      </c>
      <c r="J12" s="136">
        <v>6.36</v>
      </c>
      <c r="K12" s="283">
        <v>7</v>
      </c>
      <c r="L12" s="130">
        <v>6.13</v>
      </c>
      <c r="M12" s="136">
        <v>6.17</v>
      </c>
      <c r="N12" s="136">
        <v>6.5</v>
      </c>
      <c r="O12" s="137">
        <v>6.5</v>
      </c>
      <c r="P12" s="71" t="str">
        <f>IF(O12=0," ",IF(O12&gt;=[1]Разряды!$C$16,[1]Разряды!$C$3,IF(O12&gt;=[1]Разряды!$D$16,[1]Разряды!$D$3,IF(O12&gt;=[1]Разряды!$E$16,[1]Разряды!$E$3,IF(O12&gt;=[1]Разряды!$F$16,[1]Разряды!$F$3,IF(O12&gt;=[1]Разряды!$G$16,[1]Разряды!$G$3,IF(O12&gt;=[1]Разряды!$H$16,[1]Разряды!$H$3,"б/р")))))))</f>
        <v>2р</v>
      </c>
      <c r="Q12" s="71">
        <v>17</v>
      </c>
      <c r="R12" s="76" t="str">
        <f>IF(B12=0," ",VLOOKUP($B12,[1]Спортсмены!$B$1:$H$65536,7,FALSE))</f>
        <v>Степочкина Е.К.</v>
      </c>
    </row>
    <row r="13" spans="1:18" x14ac:dyDescent="0.25">
      <c r="A13" s="106">
        <v>3</v>
      </c>
      <c r="B13" s="70">
        <v>282</v>
      </c>
      <c r="C13" s="76" t="str">
        <f>IF(B13=0," ",VLOOKUP(B13,[1]Спортсмены!B$1:H$65536,2,FALSE))</f>
        <v>Евдокимов Михаил</v>
      </c>
      <c r="D13" s="133" t="str">
        <f>IF(B13=0," ",VLOOKUP($B13,[1]Спортсмены!$B$1:$H$65536,3,FALSE))</f>
        <v>20.01.2000</v>
      </c>
      <c r="E13" s="71" t="str">
        <f>IF(B13=0," ",IF(VLOOKUP($B13,[1]Спортсмены!$B$1:$H$65536,4,FALSE)=0," ",VLOOKUP($B13,[1]Спортсмены!$B$1:$H$65536,4,FALSE)))</f>
        <v>2р</v>
      </c>
      <c r="F13" s="76" t="str">
        <f>IF(B13=0," ",VLOOKUP($B13,[1]Спортсмены!$B$1:$H$65536,5,FALSE))</f>
        <v>Владимирская</v>
      </c>
      <c r="G13" s="76" t="str">
        <f>IF(B13=0," ",VLOOKUP($B13,[1]Спортсмены!$B$1:$H$65536,6,FALSE))</f>
        <v>Ковров, СК "Вымпел"</v>
      </c>
      <c r="H13" s="136">
        <v>6.04</v>
      </c>
      <c r="I13" s="136" t="s">
        <v>51</v>
      </c>
      <c r="J13" s="136">
        <v>5.88</v>
      </c>
      <c r="K13" s="283">
        <v>6</v>
      </c>
      <c r="L13" s="130">
        <v>6.82</v>
      </c>
      <c r="M13" s="136">
        <v>5.91</v>
      </c>
      <c r="N13" s="136">
        <v>6.14</v>
      </c>
      <c r="O13" s="137">
        <v>6.14</v>
      </c>
      <c r="P13" s="71" t="str">
        <f>IF(O13=0," ",IF(O13&gt;=[1]Разряды!$C$16,[1]Разряды!$C$3,IF(O13&gt;=[1]Разряды!$D$16,[1]Разряды!$D$3,IF(O13&gt;=[1]Разряды!$E$16,[1]Разряды!$E$3,IF(O13&gt;=[1]Разряды!$F$16,[1]Разряды!$F$3,IF(O13&gt;=[1]Разряды!$G$16,[1]Разряды!$G$3,IF(O13&gt;=[1]Разряды!$H$16,[1]Разряды!$H$3,"б/р")))))))</f>
        <v>3р</v>
      </c>
      <c r="Q13" s="71" t="s">
        <v>19</v>
      </c>
      <c r="R13" s="151" t="str">
        <f>IF(B13=0," ",VLOOKUP($B13,[1]Спортсмены!$B$1:$H$65536,7,FALSE))</f>
        <v>Птушкина Н.И.</v>
      </c>
    </row>
    <row r="14" spans="1:18" x14ac:dyDescent="0.25">
      <c r="A14" s="71">
        <v>4</v>
      </c>
      <c r="B14" s="64">
        <v>86</v>
      </c>
      <c r="C14" s="76" t="str">
        <f>IF(B14=0," ",VLOOKUP(B14,[1]Спортсмены!B$1:H$65536,2,FALSE))</f>
        <v>Колобков Иван</v>
      </c>
      <c r="D14" s="133" t="str">
        <f>IF(B14=0," ",VLOOKUP($B14,[1]Спортсмены!$B$1:$H$65536,3,FALSE))</f>
        <v>18.11.1999</v>
      </c>
      <c r="E14" s="71" t="str">
        <f>IF(B14=0," ",IF(VLOOKUP($B14,[1]Спортсмены!$B$1:$H$65536,4,FALSE)=0," ",VLOOKUP($B14,[1]Спортсмены!$B$1:$H$65536,4,FALSE)))</f>
        <v>2р</v>
      </c>
      <c r="F14" s="76" t="str">
        <f>IF(B14=0," ",VLOOKUP($B14,[1]Спортсмены!$B$1:$H$65536,5,FALSE))</f>
        <v>Ярославская</v>
      </c>
      <c r="G14" s="76" t="str">
        <f>IF(B14=0," ",VLOOKUP($B14,[1]Спортсмены!$B$1:$H$65536,6,FALSE))</f>
        <v>Рыбинск, СДЮСШОР-2</v>
      </c>
      <c r="H14" s="136">
        <v>5.79</v>
      </c>
      <c r="I14" s="136" t="s">
        <v>51</v>
      </c>
      <c r="J14" s="136" t="s">
        <v>51</v>
      </c>
      <c r="K14" s="283">
        <v>3</v>
      </c>
      <c r="L14" s="130" t="s">
        <v>51</v>
      </c>
      <c r="M14" s="136">
        <v>5.92</v>
      </c>
      <c r="N14" s="136">
        <v>5.87</v>
      </c>
      <c r="O14" s="137">
        <v>5.92</v>
      </c>
      <c r="P14" s="71" t="str">
        <f>IF(O14=0," ",IF(O14&gt;=[1]Разряды!$C$16,[1]Разряды!$C$3,IF(O14&gt;=[1]Разряды!$D$16,[1]Разряды!$D$3,IF(O14&gt;=[1]Разряды!$E$16,[1]Разряды!$E$3,IF(O14&gt;=[1]Разряды!$F$16,[1]Разряды!$F$3,IF(O14&gt;=[1]Разряды!$G$16,[1]Разряды!$G$3,IF(O14&gt;=[1]Разряды!$H$16,[1]Разряды!$H$3,"б/р")))))))</f>
        <v>3р</v>
      </c>
      <c r="Q14" s="71" t="s">
        <v>19</v>
      </c>
      <c r="R14" s="284" t="str">
        <f>IF(B14=0," ",VLOOKUP($B14,[1]Спортсмены!$B$1:$H$65536,7,FALSE))</f>
        <v>Иванова И.М., Соколова Н.М.</v>
      </c>
    </row>
    <row r="15" spans="1:18" x14ac:dyDescent="0.25">
      <c r="A15" s="68">
        <v>5</v>
      </c>
      <c r="B15" s="64">
        <v>267</v>
      </c>
      <c r="C15" s="76" t="str">
        <f>IF(B15=0," ",VLOOKUP(B15,[1]Спортсмены!B$1:H$65536,2,FALSE))</f>
        <v>Ивлев Влад</v>
      </c>
      <c r="D15" s="133" t="str">
        <f>IF(B15=0," ",VLOOKUP($B15,[1]Спортсмены!$B$1:$H$65536,3,FALSE))</f>
        <v>04.04.2000</v>
      </c>
      <c r="E15" s="71" t="str">
        <f>IF(B15=0," ",IF(VLOOKUP($B15,[1]Спортсмены!$B$1:$H$65536,4,FALSE)=0," ",VLOOKUP($B15,[1]Спортсмены!$B$1:$H$65536,4,FALSE)))</f>
        <v>2р</v>
      </c>
      <c r="F15" s="76" t="str">
        <f>IF(B15=0," ",VLOOKUP($B15,[1]Спортсмены!$B$1:$H$65536,5,FALSE))</f>
        <v>Владимирская</v>
      </c>
      <c r="G15" s="284" t="str">
        <f>IF(B15=0," ",VLOOKUP($B15,[1]Спортсмены!$B$1:$H$65536,6,FALSE))</f>
        <v>Александров, СДЮСШ им. О. Даниловой</v>
      </c>
      <c r="H15" s="136">
        <v>5.53</v>
      </c>
      <c r="I15" s="136">
        <v>5.56</v>
      </c>
      <c r="J15" s="136">
        <v>5.9</v>
      </c>
      <c r="K15" s="283">
        <v>5</v>
      </c>
      <c r="L15" s="130">
        <v>5.46</v>
      </c>
      <c r="M15" s="136">
        <v>5.22</v>
      </c>
      <c r="N15" s="136">
        <v>5.64</v>
      </c>
      <c r="O15" s="137">
        <v>5.9</v>
      </c>
      <c r="P15" s="71" t="str">
        <f>IF(O15=0," ",IF(O15&gt;=[1]Разряды!$C$16,[1]Разряды!$C$3,IF(O15&gt;=[1]Разряды!$D$16,[1]Разряды!$D$3,IF(O15&gt;=[1]Разряды!$E$16,[1]Разряды!$E$3,IF(O15&gt;=[1]Разряды!$F$16,[1]Разряды!$F$3,IF(O15&gt;=[1]Разряды!$G$16,[1]Разряды!$G$3,IF(O15&gt;=[1]Разряды!$H$16,[1]Разряды!$H$3,"б/р")))))))</f>
        <v>3р</v>
      </c>
      <c r="Q15" s="71" t="s">
        <v>19</v>
      </c>
      <c r="R15" s="76" t="str">
        <f>IF(B15=0," ",VLOOKUP($B15,[1]Спортсмены!$B$1:$H$65536,7,FALSE))</f>
        <v>Сычев А.С.</v>
      </c>
    </row>
    <row r="16" spans="1:18" x14ac:dyDescent="0.25">
      <c r="A16" s="71">
        <v>6</v>
      </c>
      <c r="B16" s="64">
        <v>40</v>
      </c>
      <c r="C16" s="76" t="str">
        <f>IF(B16=0," ",VLOOKUP(B16,[1]Спортсмены!B$1:H$65536,2,FALSE))</f>
        <v>Гапонов Игорь</v>
      </c>
      <c r="D16" s="133" t="str">
        <f>IF(B16=0," ",VLOOKUP($B16,[1]Спортсмены!$B$1:$H$65536,3,FALSE))</f>
        <v>24.08.1999</v>
      </c>
      <c r="E16" s="71" t="str">
        <f>IF(B16=0," ",IF(VLOOKUP($B16,[1]Спортсмены!$B$1:$H$65536,4,FALSE)=0," ",VLOOKUP($B16,[1]Спортсмены!$B$1:$H$65536,4,FALSE)))</f>
        <v>3р</v>
      </c>
      <c r="F16" s="76" t="str">
        <f>IF(B16=0," ",VLOOKUP($B16,[1]Спортсмены!$B$1:$H$65536,5,FALSE))</f>
        <v>Ярославская</v>
      </c>
      <c r="G16" s="151" t="str">
        <f>IF(B16=0," ",VLOOKUP($B16,[1]Спортсмены!$B$1:$H$65536,6,FALSE))</f>
        <v>Ярославль, СДЮСШОР-19</v>
      </c>
      <c r="H16" s="136">
        <v>5.51</v>
      </c>
      <c r="I16" s="136">
        <v>5.85</v>
      </c>
      <c r="J16" s="136">
        <v>5.56</v>
      </c>
      <c r="K16" s="283">
        <v>4</v>
      </c>
      <c r="L16" s="130">
        <v>5.48</v>
      </c>
      <c r="M16" s="136">
        <v>5.41</v>
      </c>
      <c r="N16" s="136">
        <v>5.7</v>
      </c>
      <c r="O16" s="137">
        <v>5.85</v>
      </c>
      <c r="P16" s="71" t="str">
        <f>IF(O16=0," ",IF(O16&gt;=[1]Разряды!$C$16,[1]Разряды!$C$3,IF(O16&gt;=[1]Разряды!$D$16,[1]Разряды!$D$3,IF(O16&gt;=[1]Разряды!$E$16,[1]Разряды!$E$3,IF(O16&gt;=[1]Разряды!$F$16,[1]Разряды!$F$3,IF(O16&gt;=[1]Разряды!$G$16,[1]Разряды!$G$3,IF(O16&gt;=[1]Разряды!$H$16,[1]Разряды!$H$3,"б/р")))))))</f>
        <v>3р</v>
      </c>
      <c r="Q16" s="71" t="s">
        <v>19</v>
      </c>
      <c r="R16" s="151" t="str">
        <f>IF(B16=0," ",VLOOKUP($B16,[1]Спортсмены!$B$1:$H$65536,7,FALSE))</f>
        <v>Воронин Е.А.</v>
      </c>
    </row>
    <row r="17" spans="1:18" x14ac:dyDescent="0.25">
      <c r="A17" s="68">
        <v>7</v>
      </c>
      <c r="B17" s="64">
        <v>469</v>
      </c>
      <c r="C17" s="76" t="str">
        <f>IF(B17=0," ",VLOOKUP(B17,[1]Спортсмены!B$1:H$65536,2,FALSE))</f>
        <v>Митрофанов Александр</v>
      </c>
      <c r="D17" s="133" t="str">
        <f>IF(B17=0," ",VLOOKUP($B17,[1]Спортсмены!$B$1:$H$65536,3,FALSE))</f>
        <v>16.12.1999</v>
      </c>
      <c r="E17" s="71" t="str">
        <f>IF(B17=0," ",IF(VLOOKUP($B17,[1]Спортсмены!$B$1:$H$65536,4,FALSE)=0," ",VLOOKUP($B17,[1]Спортсмены!$B$1:$H$65536,4,FALSE)))</f>
        <v>2р</v>
      </c>
      <c r="F17" s="76" t="str">
        <f>IF(B17=0," ",VLOOKUP($B17,[1]Спортсмены!$B$1:$H$65536,5,FALSE))</f>
        <v>Ивановская</v>
      </c>
      <c r="G17" s="284" t="str">
        <f>IF(B17=0," ",VLOOKUP($B17,[1]Спортсмены!$B$1:$H$65536,6,FALSE))</f>
        <v>Кинешма, СДЮСШОР им. ОЧ С.Клюгина</v>
      </c>
      <c r="H17" s="136" t="s">
        <v>51</v>
      </c>
      <c r="I17" s="136" t="s">
        <v>51</v>
      </c>
      <c r="J17" s="136">
        <v>5.44</v>
      </c>
      <c r="K17" s="283">
        <v>1</v>
      </c>
      <c r="L17" s="130">
        <v>5.75</v>
      </c>
      <c r="M17" s="136">
        <v>5.7</v>
      </c>
      <c r="N17" s="136">
        <v>5.73</v>
      </c>
      <c r="O17" s="137">
        <v>5.75</v>
      </c>
      <c r="P17" s="71" t="str">
        <f>IF(O17=0," ",IF(O17&gt;=[1]Разряды!$C$16,[1]Разряды!$C$3,IF(O17&gt;=[1]Разряды!$D$16,[1]Разряды!$D$3,IF(O17&gt;=[1]Разряды!$E$16,[1]Разряды!$E$3,IF(O17&gt;=[1]Разряды!$F$16,[1]Разряды!$F$3,IF(O17&gt;=[1]Разряды!$G$16,[1]Разряды!$G$3,IF(O17&gt;=[1]Разряды!$H$16,[1]Разряды!$H$3,"б/р")))))))</f>
        <v>3р</v>
      </c>
      <c r="Q17" s="71">
        <v>15</v>
      </c>
      <c r="R17" s="76" t="str">
        <f>IF(B17=0," ",VLOOKUP($B17,[1]Спортсмены!$B$1:$H$65536,7,FALSE))</f>
        <v>Мальцев Е.В.</v>
      </c>
    </row>
    <row r="18" spans="1:18" x14ac:dyDescent="0.25">
      <c r="A18" s="71">
        <v>8</v>
      </c>
      <c r="B18" s="27">
        <v>440</v>
      </c>
      <c r="C18" s="76" t="str">
        <f>IF(B18=0," ",VLOOKUP(B18,[1]Спортсмены!B$1:H$65536,2,FALSE))</f>
        <v>Сеготский Даниил</v>
      </c>
      <c r="D18" s="133" t="str">
        <f>IF(B18=0," ",VLOOKUP($B18,[1]Спортсмены!$B$1:$H$65536,3,FALSE))</f>
        <v>07.06.1999</v>
      </c>
      <c r="E18" s="71" t="str">
        <f>IF(B18=0," ",IF(VLOOKUP($B18,[1]Спортсмены!$B$1:$H$65536,4,FALSE)=0," ",VLOOKUP($B18,[1]Спортсмены!$B$1:$H$65536,4,FALSE)))</f>
        <v>2р</v>
      </c>
      <c r="F18" s="76" t="str">
        <f>IF(B18=0," ",VLOOKUP($B18,[1]Спортсмены!$B$1:$H$65536,5,FALSE))</f>
        <v>Костромская</v>
      </c>
      <c r="G18" s="76" t="str">
        <f>IF(B18=0," ",VLOOKUP($B18,[1]Спортсмены!$B$1:$H$65536,6,FALSE))</f>
        <v>Шарья, СДЮСШОР</v>
      </c>
      <c r="H18" s="136">
        <v>5.62</v>
      </c>
      <c r="I18" s="136">
        <v>5.62</v>
      </c>
      <c r="J18" s="136">
        <v>5.37</v>
      </c>
      <c r="K18" s="283">
        <v>2</v>
      </c>
      <c r="L18" s="130">
        <v>5.37</v>
      </c>
      <c r="M18" s="136">
        <v>5.42</v>
      </c>
      <c r="N18" s="136">
        <v>5.62</v>
      </c>
      <c r="O18" s="137">
        <v>5.62</v>
      </c>
      <c r="P18" s="71" t="str">
        <f>IF(O18=0," ",IF(O18&gt;=[1]Разряды!$C$16,[1]Разряды!$C$3,IF(O18&gt;=[1]Разряды!$D$16,[1]Разряды!$D$3,IF(O18&gt;=[1]Разряды!$E$16,[1]Разряды!$E$3,IF(O18&gt;=[1]Разряды!$F$16,[1]Разряды!$F$3,IF(O18&gt;=[1]Разряды!$G$16,[1]Разряды!$G$3,IF(O18&gt;=[1]Разряды!$H$16,[1]Разряды!$H$3,"б/р")))))))</f>
        <v>3р</v>
      </c>
      <c r="Q18" s="71">
        <v>14</v>
      </c>
      <c r="R18" s="76" t="str">
        <f>IF(B18=0," ",VLOOKUP($B18,[1]Спортсмены!$B$1:$H$65536,7,FALSE))</f>
        <v>Александрова Л.Б.</v>
      </c>
    </row>
    <row r="19" spans="1:18" x14ac:dyDescent="0.25">
      <c r="A19" s="68">
        <v>9</v>
      </c>
      <c r="B19" s="64">
        <v>102</v>
      </c>
      <c r="C19" s="76" t="str">
        <f>IF(B19=0," ",VLOOKUP(B19,[1]Спортсмены!B$1:H$65536,2,FALSE))</f>
        <v>Стратиенко Алексей</v>
      </c>
      <c r="D19" s="133" t="str">
        <f>IF(B19=0," ",VLOOKUP($B19,[1]Спортсмены!$B$1:$H$65536,3,FALSE))</f>
        <v>08.07.1999</v>
      </c>
      <c r="E19" s="71" t="str">
        <f>IF(B19=0," ",IF(VLOOKUP($B19,[1]Спортсмены!$B$1:$H$65536,4,FALSE)=0," ",VLOOKUP($B19,[1]Спортсмены!$B$1:$H$65536,4,FALSE)))</f>
        <v>3р</v>
      </c>
      <c r="F19" s="76" t="str">
        <f>IF(B19=0," ",VLOOKUP($B19,[1]Спортсмены!$B$1:$H$65536,5,FALSE))</f>
        <v>Ярославская</v>
      </c>
      <c r="G19" s="76" t="str">
        <f>IF(B19=0," ",VLOOKUP($B19,[1]Спортсмены!$B$1:$H$65536,6,FALSE))</f>
        <v>Рыбинск, СДЮСШОР-2</v>
      </c>
      <c r="H19" s="136">
        <v>5.32</v>
      </c>
      <c r="I19" s="136">
        <v>5.34</v>
      </c>
      <c r="J19" s="136">
        <v>5.24</v>
      </c>
      <c r="K19" s="283"/>
      <c r="L19" s="130"/>
      <c r="M19" s="136"/>
      <c r="N19" s="136"/>
      <c r="O19" s="137">
        <v>5.34</v>
      </c>
      <c r="P19" s="71" t="str">
        <f>IF(O19=0," ",IF(O19&gt;=[1]Разряды!$C$16,[1]Разряды!$C$3,IF(O19&gt;=[1]Разряды!$D$16,[1]Разряды!$D$3,IF(O19&gt;=[1]Разряды!$E$16,[1]Разряды!$E$3,IF(O19&gt;=[1]Разряды!$F$16,[1]Разряды!$F$3,IF(O19&gt;=[1]Разряды!$G$16,[1]Разряды!$G$3,IF(O19&gt;=[1]Разряды!$H$16,[1]Разряды!$H$3,"б/р")))))))</f>
        <v>1юр</v>
      </c>
      <c r="Q19" s="71" t="s">
        <v>19</v>
      </c>
      <c r="R19" s="76" t="str">
        <f>IF(B19=0," ",VLOOKUP($B19,[1]Спортсмены!$B$1:$H$65536,7,FALSE))</f>
        <v>Бордукова Н.А.</v>
      </c>
    </row>
    <row r="20" spans="1:18" ht="15.75" thickBot="1" x14ac:dyDescent="0.3">
      <c r="A20" s="138"/>
      <c r="B20" s="98"/>
      <c r="C20" s="31"/>
      <c r="D20" s="139"/>
      <c r="E20" s="33"/>
      <c r="F20" s="140"/>
      <c r="G20" s="110"/>
      <c r="H20" s="141"/>
      <c r="I20" s="141"/>
      <c r="J20" s="141"/>
      <c r="K20" s="142"/>
      <c r="L20" s="141"/>
      <c r="M20" s="141"/>
      <c r="N20" s="141"/>
      <c r="O20" s="143"/>
      <c r="P20" s="138"/>
      <c r="Q20" s="270"/>
      <c r="R20" s="110"/>
    </row>
    <row r="21" spans="1:18" ht="18.75" thickTop="1" x14ac:dyDescent="0.25">
      <c r="A21" s="1"/>
      <c r="B21" s="121"/>
      <c r="C21" s="121"/>
      <c r="D21" s="115"/>
      <c r="E21" s="118"/>
      <c r="F21" s="118"/>
      <c r="G21" s="336" t="s">
        <v>101</v>
      </c>
      <c r="H21" s="336"/>
      <c r="I21" s="336"/>
      <c r="J21" s="336"/>
      <c r="K21" s="336"/>
      <c r="L21" s="458" t="s">
        <v>40</v>
      </c>
      <c r="M21" s="458"/>
      <c r="N21" s="458"/>
      <c r="O21" s="458"/>
      <c r="P21" s="458"/>
      <c r="Q21" s="337"/>
      <c r="R21" s="338" t="s">
        <v>151</v>
      </c>
    </row>
    <row r="22" spans="1:18" x14ac:dyDescent="0.25">
      <c r="A22" s="405" t="s">
        <v>41</v>
      </c>
      <c r="B22" s="416" t="s">
        <v>42</v>
      </c>
      <c r="C22" s="407" t="s">
        <v>43</v>
      </c>
      <c r="D22" s="407" t="s">
        <v>44</v>
      </c>
      <c r="E22" s="405" t="s">
        <v>45</v>
      </c>
      <c r="F22" s="405" t="s">
        <v>10</v>
      </c>
      <c r="G22" s="405" t="s">
        <v>46</v>
      </c>
      <c r="H22" s="448" t="s">
        <v>47</v>
      </c>
      <c r="I22" s="449"/>
      <c r="J22" s="449"/>
      <c r="K22" s="449"/>
      <c r="L22" s="449"/>
      <c r="M22" s="449"/>
      <c r="N22" s="450"/>
      <c r="O22" s="405" t="s">
        <v>12</v>
      </c>
      <c r="P22" s="416" t="s">
        <v>13</v>
      </c>
      <c r="Q22" s="416" t="s">
        <v>14</v>
      </c>
      <c r="R22" s="436" t="s">
        <v>15</v>
      </c>
    </row>
    <row r="23" spans="1:18" x14ac:dyDescent="0.25">
      <c r="A23" s="443"/>
      <c r="B23" s="441"/>
      <c r="C23" s="444"/>
      <c r="D23" s="444"/>
      <c r="E23" s="441"/>
      <c r="F23" s="441"/>
      <c r="G23" s="441"/>
      <c r="H23" s="445">
        <v>1</v>
      </c>
      <c r="I23" s="407">
        <v>2</v>
      </c>
      <c r="J23" s="407">
        <v>3</v>
      </c>
      <c r="K23" s="127"/>
      <c r="L23" s="407">
        <v>4</v>
      </c>
      <c r="M23" s="407">
        <v>5</v>
      </c>
      <c r="N23" s="407">
        <v>6</v>
      </c>
      <c r="O23" s="443"/>
      <c r="P23" s="441"/>
      <c r="Q23" s="441"/>
      <c r="R23" s="442"/>
    </row>
    <row r="24" spans="1:18" ht="15" customHeight="1" x14ac:dyDescent="0.25">
      <c r="A24" s="406"/>
      <c r="B24" s="417"/>
      <c r="C24" s="408"/>
      <c r="D24" s="408"/>
      <c r="E24" s="417"/>
      <c r="F24" s="417"/>
      <c r="G24" s="417"/>
      <c r="H24" s="446"/>
      <c r="I24" s="408"/>
      <c r="J24" s="408"/>
      <c r="K24" s="128"/>
      <c r="L24" s="408"/>
      <c r="M24" s="408"/>
      <c r="N24" s="408"/>
      <c r="O24" s="406"/>
      <c r="P24" s="417"/>
      <c r="Q24" s="417"/>
      <c r="R24" s="437"/>
    </row>
    <row r="25" spans="1:18" x14ac:dyDescent="0.25">
      <c r="A25" s="106">
        <v>1</v>
      </c>
      <c r="B25" s="27">
        <v>353</v>
      </c>
      <c r="C25" s="76" t="str">
        <f>IF(B25=0," ",VLOOKUP(B25,[1]Спортсмены!B$1:H$65536,2,FALSE))</f>
        <v>Черноталов Александр</v>
      </c>
      <c r="D25" s="133" t="str">
        <f>IF(B25=0," ",VLOOKUP($B25,[1]Спортсмены!$B$1:$H$65536,3,FALSE))</f>
        <v>31.05.1997</v>
      </c>
      <c r="E25" s="71" t="str">
        <f>IF(B25=0," ",IF(VLOOKUP($B25,[1]Спортсмены!$B$1:$H$65536,4,FALSE)=0," ",VLOOKUP($B25,[1]Спортсмены!$B$1:$H$65536,4,FALSE)))</f>
        <v>1р</v>
      </c>
      <c r="F25" s="76" t="str">
        <f>IF(B25=0," ",VLOOKUP($B25,[1]Спортсмены!$B$1:$H$65536,5,FALSE))</f>
        <v>Калининградская</v>
      </c>
      <c r="G25" s="134" t="str">
        <f>IF(B25=0," ",VLOOKUP($B25,[1]Спортсмены!$B$1:$H$65536,6,FALSE))</f>
        <v>Калининград, СДЮСШОР № 4</v>
      </c>
      <c r="H25" s="136">
        <v>6.81</v>
      </c>
      <c r="I25" s="136" t="s">
        <v>51</v>
      </c>
      <c r="J25" s="136">
        <v>6.92</v>
      </c>
      <c r="K25" s="283">
        <v>1</v>
      </c>
      <c r="L25" s="136" t="s">
        <v>51</v>
      </c>
      <c r="M25" s="136" t="s">
        <v>51</v>
      </c>
      <c r="N25" s="136" t="s">
        <v>51</v>
      </c>
      <c r="O25" s="137">
        <v>6.92</v>
      </c>
      <c r="P25" s="71" t="str">
        <f>IF(O25=0," ",IF(O25&gt;=[1]Разряды!$C$16,[1]Разряды!$C$3,IF(O25&gt;=[1]Разряды!$D$16,[1]Разряды!$D$3,IF(O25&gt;=[1]Разряды!$E$16,[1]Разряды!$E$3,IF(O25&gt;=[1]Разряды!$F$16,[1]Разряды!$F$3,IF(O25&gt;=[1]Разряды!$G$16,[1]Разряды!$G$3,IF(O25&gt;=[1]Разряды!$H$16,[1]Разряды!$H$3,"б/р")))))))</f>
        <v>1р</v>
      </c>
      <c r="Q25" s="71">
        <v>20</v>
      </c>
      <c r="R25" s="284" t="str">
        <f>IF(B25=0," ",VLOOKUP($B25,[1]Спортсмены!$B$1:$H$65536,7,FALSE))</f>
        <v>Балашов С.Г., Балашова В.А.</v>
      </c>
    </row>
    <row r="26" spans="1:18" x14ac:dyDescent="0.25">
      <c r="A26" s="19">
        <v>2</v>
      </c>
      <c r="B26" s="64">
        <v>259</v>
      </c>
      <c r="C26" s="76" t="str">
        <f>IF(B26=0," ",VLOOKUP(B26,[1]Спортсмены!B$1:H$65536,2,FALSE))</f>
        <v>Быковский Андрей</v>
      </c>
      <c r="D26" s="133" t="str">
        <f>IF(B26=0," ",VLOOKUP($B26,[1]Спортсмены!$B$1:$H$65536,3,FALSE))</f>
        <v>24.05.1997</v>
      </c>
      <c r="E26" s="71" t="str">
        <f>IF(B26=0," ",IF(VLOOKUP($B26,[1]Спортсмены!$B$1:$H$65536,4,FALSE)=0," ",VLOOKUP($B26,[1]Спортсмены!$B$1:$H$65536,4,FALSE)))</f>
        <v>КМС</v>
      </c>
      <c r="F26" s="76" t="str">
        <f>IF(B26=0," ",VLOOKUP($B26,[1]Спортсмены!$B$1:$H$65536,5,FALSE))</f>
        <v>Владимирская</v>
      </c>
      <c r="G26" s="134" t="str">
        <f>IF(B26=0," ",VLOOKUP($B26,[1]Спортсмены!$B$1:$H$65536,6,FALSE))</f>
        <v>Ковров, СК "Вымпел"</v>
      </c>
      <c r="H26" s="136" t="s">
        <v>51</v>
      </c>
      <c r="I26" s="136">
        <v>6.82</v>
      </c>
      <c r="J26" s="136">
        <v>6.15</v>
      </c>
      <c r="K26" s="283">
        <v>2</v>
      </c>
      <c r="L26" s="136">
        <v>6.84</v>
      </c>
      <c r="M26" s="136">
        <v>6.74</v>
      </c>
      <c r="N26" s="136">
        <v>6.45</v>
      </c>
      <c r="O26" s="137">
        <v>6.84</v>
      </c>
      <c r="P26" s="71" t="str">
        <f>IF(O26=0," ",IF(O26&gt;=[1]Разряды!$C$16,[1]Разряды!$C$3,IF(O26&gt;=[1]Разряды!$D$16,[1]Разряды!$D$3,IF(O26&gt;=[1]Разряды!$E$16,[1]Разряды!$E$3,IF(O26&gt;=[1]Разряды!$F$16,[1]Разряды!$F$3,IF(O26&gt;=[1]Разряды!$G$16,[1]Разряды!$G$3,IF(O26&gt;=[1]Разряды!$H$16,[1]Разряды!$H$3,"б/р")))))))</f>
        <v>1р</v>
      </c>
      <c r="Q26" s="71">
        <v>17</v>
      </c>
      <c r="R26" s="76" t="str">
        <f>IF(B26=0," ",VLOOKUP($B26,[1]Спортсмены!$B$1:$H$65536,7,FALSE))</f>
        <v>Птушкина Н.И.</v>
      </c>
    </row>
    <row r="27" spans="1:18" x14ac:dyDescent="0.25">
      <c r="A27" s="106">
        <v>3</v>
      </c>
      <c r="B27" s="64">
        <v>431</v>
      </c>
      <c r="C27" s="76" t="str">
        <f>IF(B27=0," ",VLOOKUP(B27,[1]Спортсмены!B$1:H$65536,2,FALSE))</f>
        <v>Кузнецов Владислав</v>
      </c>
      <c r="D27" s="133" t="str">
        <f>IF(B27=0," ",VLOOKUP($B27,[1]Спортсмены!$B$1:$H$65536,3,FALSE))</f>
        <v>27.10.1997</v>
      </c>
      <c r="E27" s="71" t="str">
        <f>IF(B27=0," ",IF(VLOOKUP($B27,[1]Спортсмены!$B$1:$H$65536,4,FALSE)=0," ",VLOOKUP($B27,[1]Спортсмены!$B$1:$H$65536,4,FALSE)))</f>
        <v>1р</v>
      </c>
      <c r="F27" s="76" t="str">
        <f>IF(B27=0," ",VLOOKUP($B27,[1]Спортсмены!$B$1:$H$65536,5,FALSE))</f>
        <v>Костромская</v>
      </c>
      <c r="G27" s="134" t="str">
        <f>IF(B27=0," ",VLOOKUP($B27,[1]Спортсмены!$B$1:$H$65536,6,FALSE))</f>
        <v>Шарья, СДЮСШОР</v>
      </c>
      <c r="H27" s="136">
        <v>6.44</v>
      </c>
      <c r="I27" s="136">
        <v>6.36</v>
      </c>
      <c r="J27" s="136" t="s">
        <v>51</v>
      </c>
      <c r="K27" s="283">
        <v>3</v>
      </c>
      <c r="L27" s="136">
        <v>6.69</v>
      </c>
      <c r="M27" s="136">
        <v>6.73</v>
      </c>
      <c r="N27" s="136">
        <v>6.84</v>
      </c>
      <c r="O27" s="137">
        <v>6.84</v>
      </c>
      <c r="P27" s="71" t="str">
        <f>IF(O27=0," ",IF(O27&gt;=[1]Разряды!$C$16,[1]Разряды!$C$3,IF(O27&gt;=[1]Разряды!$D$16,[1]Разряды!$D$3,IF(O27&gt;=[1]Разряды!$E$16,[1]Разряды!$E$3,IF(O27&gt;=[1]Разряды!$F$16,[1]Разряды!$F$3,IF(O27&gt;=[1]Разряды!$G$16,[1]Разряды!$G$3,IF(O27&gt;=[1]Разряды!$H$16,[1]Разряды!$H$3,"б/р")))))))</f>
        <v>1р</v>
      </c>
      <c r="Q27" s="71">
        <v>15</v>
      </c>
      <c r="R27" s="76" t="str">
        <f>IF(B27=0," ",VLOOKUP($B27,[1]Спортсмены!$B$1:$H$65536,7,FALSE))</f>
        <v>Шалагинов А.Л.</v>
      </c>
    </row>
    <row r="28" spans="1:18" x14ac:dyDescent="0.25">
      <c r="A28" s="71">
        <v>4</v>
      </c>
      <c r="B28" s="64">
        <v>183</v>
      </c>
      <c r="C28" s="76" t="str">
        <f>IF(B28=0," ",VLOOKUP(B28,[1]Спортсмены!B$1:H$65536,2,FALSE))</f>
        <v>Мыльников Артем</v>
      </c>
      <c r="D28" s="133" t="str">
        <f>IF(B28=0," ",VLOOKUP($B28,[1]Спортсмены!$B$1:$H$65536,3,FALSE))</f>
        <v>27.03.1997</v>
      </c>
      <c r="E28" s="71" t="str">
        <f>IF(B28=0," ",IF(VLOOKUP($B28,[1]Спортсмены!$B$1:$H$65536,4,FALSE)=0," ",VLOOKUP($B28,[1]Спортсмены!$B$1:$H$65536,4,FALSE)))</f>
        <v>КМС</v>
      </c>
      <c r="F28" s="76" t="str">
        <f>IF(B28=0," ",VLOOKUP($B28,[1]Спортсмены!$B$1:$H$65536,5,FALSE))</f>
        <v>Ярославская</v>
      </c>
      <c r="G28" s="134" t="str">
        <f>IF(B28=0," ",VLOOKUP($B28,[1]Спортсмены!$B$1:$H$65536,6,FALSE))</f>
        <v>Ярославль, ГУ ЯО ЦСП ШВСМ</v>
      </c>
      <c r="H28" s="136" t="s">
        <v>51</v>
      </c>
      <c r="I28" s="136" t="s">
        <v>51</v>
      </c>
      <c r="J28" s="136">
        <v>6.35</v>
      </c>
      <c r="K28" s="283">
        <v>4</v>
      </c>
      <c r="L28" s="136" t="s">
        <v>51</v>
      </c>
      <c r="M28" s="136">
        <v>6.53</v>
      </c>
      <c r="N28" s="136" t="s">
        <v>51</v>
      </c>
      <c r="O28" s="137">
        <v>6.53</v>
      </c>
      <c r="P28" s="71" t="str">
        <f>IF(O28=0," ",IF(O28&gt;=[1]Разряды!$C$16,[1]Разряды!$C$3,IF(O28&gt;=[1]Разряды!$D$16,[1]Разряды!$D$3,IF(O28&gt;=[1]Разряды!$E$16,[1]Разряды!$E$3,IF(O28&gt;=[1]Разряды!$F$16,[1]Разряды!$F$3,IF(O28&gt;=[1]Разряды!$G$16,[1]Разряды!$G$3,IF(O28&gt;=[1]Разряды!$H$16,[1]Разряды!$H$3,"б/р")))))))</f>
        <v>2р</v>
      </c>
      <c r="Q28" s="71" t="s">
        <v>19</v>
      </c>
      <c r="R28" s="284" t="str">
        <f>IF(B28=0," ",VLOOKUP($B28,[1]Спортсмены!$B$1:$H$65536,7,FALSE))</f>
        <v>Рыбаков В.Ю.</v>
      </c>
    </row>
    <row r="29" spans="1:18" x14ac:dyDescent="0.25">
      <c r="A29" s="68">
        <v>5</v>
      </c>
      <c r="B29" s="64">
        <v>407</v>
      </c>
      <c r="C29" s="76" t="str">
        <f>IF(B29=0," ",VLOOKUP(B29,[1]Спортсмены!B$1:H$65536,2,FALSE))</f>
        <v>Ульянов Артем</v>
      </c>
      <c r="D29" s="133" t="str">
        <f>IF(B29=0," ",VLOOKUP($B29,[1]Спортсмены!$B$1:$H$65536,3,FALSE))</f>
        <v>22.12.1997</v>
      </c>
      <c r="E29" s="71" t="str">
        <f>IF(B29=0," ",IF(VLOOKUP($B29,[1]Спортсмены!$B$1:$H$65536,4,FALSE)=0," ",VLOOKUP($B29,[1]Спортсмены!$B$1:$H$65536,4,FALSE)))</f>
        <v>2р</v>
      </c>
      <c r="F29" s="76" t="str">
        <f>IF(B29=0," ",VLOOKUP($B29,[1]Спортсмены!$B$1:$H$65536,5,FALSE))</f>
        <v>Ивановская</v>
      </c>
      <c r="G29" s="74" t="str">
        <f>IF(B29=0," ",VLOOKUP($B29,[1]Спортсмены!$B$1:$H$65536,6,FALSE))</f>
        <v>Иваново, ИГЭУ им. В.И. Ленина</v>
      </c>
      <c r="H29" s="136">
        <v>6.1</v>
      </c>
      <c r="I29" s="136" t="s">
        <v>51</v>
      </c>
      <c r="J29" s="136">
        <v>6.26</v>
      </c>
      <c r="K29" s="283">
        <v>5</v>
      </c>
      <c r="L29" s="136">
        <v>6.13</v>
      </c>
      <c r="M29" s="136">
        <v>6.27</v>
      </c>
      <c r="N29" s="136">
        <v>6.25</v>
      </c>
      <c r="O29" s="137">
        <v>6.27</v>
      </c>
      <c r="P29" s="71" t="str">
        <f>IF(O29=0," ",IF(O29&gt;=[1]Разряды!$C$16,[1]Разряды!$C$3,IF(O29&gt;=[1]Разряды!$D$16,[1]Разряды!$D$3,IF(O29&gt;=[1]Разряды!$E$16,[1]Разряды!$E$3,IF(O29&gt;=[1]Разряды!$F$16,[1]Разряды!$F$3,IF(O29&gt;=[1]Разряды!$G$16,[1]Разряды!$G$3,IF(O29&gt;=[1]Разряды!$H$16,[1]Разряды!$H$3,"б/р")))))))</f>
        <v>2р</v>
      </c>
      <c r="Q29" s="71" t="s">
        <v>19</v>
      </c>
      <c r="R29" s="134" t="str">
        <f>IF(B29=0," ",VLOOKUP($B29,[1]Спортсмены!$B$1:$H$65536,7,FALSE))</f>
        <v>Чахунов Е.И., Рябова И.Д.</v>
      </c>
    </row>
    <row r="30" spans="1:18" x14ac:dyDescent="0.25">
      <c r="A30" s="71">
        <v>6</v>
      </c>
      <c r="B30" s="64">
        <v>432</v>
      </c>
      <c r="C30" s="76" t="str">
        <f>IF(B30=0," ",VLOOKUP(B30,[1]Спортсмены!B$1:H$65536,2,FALSE))</f>
        <v>Ковалёв Константин</v>
      </c>
      <c r="D30" s="133" t="str">
        <f>IF(B30=0," ",VLOOKUP($B30,[1]Спортсмены!$B$1:$H$65536,3,FALSE))</f>
        <v>06.08.1997</v>
      </c>
      <c r="E30" s="71" t="str">
        <f>IF(B30=0," ",IF(VLOOKUP($B30,[1]Спортсмены!$B$1:$H$65536,4,FALSE)=0," ",VLOOKUP($B30,[1]Спортсмены!$B$1:$H$65536,4,FALSE)))</f>
        <v>1р</v>
      </c>
      <c r="F30" s="76" t="str">
        <f>IF(B30=0," ",VLOOKUP($B30,[1]Спортсмены!$B$1:$H$65536,5,FALSE))</f>
        <v>Костромская</v>
      </c>
      <c r="G30" s="74" t="str">
        <f>IF(B30=0," ",VLOOKUP($B30,[1]Спортсмены!$B$1:$H$65536,6,FALSE))</f>
        <v>Шарья, СДЮСШОР</v>
      </c>
      <c r="H30" s="136">
        <v>6.16</v>
      </c>
      <c r="I30" s="136">
        <v>6.16</v>
      </c>
      <c r="J30" s="136">
        <v>6.23</v>
      </c>
      <c r="K30" s="283">
        <v>6</v>
      </c>
      <c r="L30" s="136">
        <v>6.09</v>
      </c>
      <c r="M30" s="136">
        <v>6.03</v>
      </c>
      <c r="N30" s="136">
        <v>5.99</v>
      </c>
      <c r="O30" s="137">
        <v>6.23</v>
      </c>
      <c r="P30" s="71" t="str">
        <f>IF(O30=0," ",IF(O30&gt;=[1]Разряды!$C$16,[1]Разряды!$C$3,IF(O30&gt;=[1]Разряды!$D$16,[1]Разряды!$D$3,IF(O30&gt;=[1]Разряды!$E$16,[1]Разряды!$E$3,IF(O30&gt;=[1]Разряды!$F$16,[1]Разряды!$F$3,IF(O30&gt;=[1]Разряды!$G$16,[1]Разряды!$G$3,IF(O30&gt;=[1]Разряды!$H$16,[1]Разряды!$H$3,"б/р")))))))</f>
        <v>3р</v>
      </c>
      <c r="Q30" s="71">
        <v>0</v>
      </c>
      <c r="R30" s="134" t="str">
        <f>IF(B30=0," ",VLOOKUP($B30,[1]Спортсмены!$B$1:$H$65536,7,FALSE))</f>
        <v>Аскеров А.М.</v>
      </c>
    </row>
    <row r="31" spans="1:18" x14ac:dyDescent="0.25">
      <c r="A31" s="68">
        <v>7</v>
      </c>
      <c r="B31" s="64">
        <v>61</v>
      </c>
      <c r="C31" s="76" t="str">
        <f>IF(B31=0," ",VLOOKUP(B31,[1]Спортсмены!B$1:H$65536,2,FALSE))</f>
        <v>Бакин Максим</v>
      </c>
      <c r="D31" s="133" t="str">
        <f>IF(B31=0," ",VLOOKUP($B31,[1]Спортсмены!$B$1:$H$65536,3,FALSE))</f>
        <v>10.11.1997</v>
      </c>
      <c r="E31" s="71" t="str">
        <f>IF(B31=0," ",IF(VLOOKUP($B31,[1]Спортсмены!$B$1:$H$65536,4,FALSE)=0," ",VLOOKUP($B31,[1]Спортсмены!$B$1:$H$65536,4,FALSE)))</f>
        <v>2р</v>
      </c>
      <c r="F31" s="76" t="str">
        <f>IF(B31=0," ",VLOOKUP($B31,[1]Спортсмены!$B$1:$H$65536,5,FALSE))</f>
        <v>Ярославская</v>
      </c>
      <c r="G31" s="134" t="str">
        <f>IF(B31=0," ",VLOOKUP($B31,[1]Спортсмены!$B$1:$H$65536,6,FALSE))</f>
        <v>Ярославль, СДЮСШОР-19</v>
      </c>
      <c r="H31" s="136">
        <v>5.9</v>
      </c>
      <c r="I31" s="136" t="s">
        <v>51</v>
      </c>
      <c r="J31" s="136">
        <v>5.95</v>
      </c>
      <c r="K31" s="283">
        <v>7</v>
      </c>
      <c r="L31" s="136">
        <v>5.63</v>
      </c>
      <c r="M31" s="136">
        <v>5.89</v>
      </c>
      <c r="N31" s="136" t="s">
        <v>51</v>
      </c>
      <c r="O31" s="137">
        <v>5.95</v>
      </c>
      <c r="P31" s="71" t="str">
        <f>IF(O31=0," ",IF(O31&gt;=[1]Разряды!$C$16,[1]Разряды!$C$3,IF(O31&gt;=[1]Разряды!$D$16,[1]Разряды!$D$3,IF(O31&gt;=[1]Разряды!$E$16,[1]Разряды!$E$3,IF(O31&gt;=[1]Разряды!$F$16,[1]Разряды!$F$3,IF(O31&gt;=[1]Разряды!$G$16,[1]Разряды!$G$3,IF(O31&gt;=[1]Разряды!$H$16,[1]Разряды!$H$3,"б/р")))))))</f>
        <v>3р</v>
      </c>
      <c r="Q31" s="71" t="s">
        <v>19</v>
      </c>
      <c r="R31" s="76" t="str">
        <f>IF(B31=0," ",VLOOKUP($B31,[1]Спортсмены!$B$1:$H$65536,7,FALSE))</f>
        <v>Воронин Е.А.</v>
      </c>
    </row>
    <row r="32" spans="1:18" x14ac:dyDescent="0.25">
      <c r="A32" s="71">
        <v>8</v>
      </c>
      <c r="B32" s="64">
        <v>284</v>
      </c>
      <c r="C32" s="76" t="str">
        <f>IF(B32=0," ",VLOOKUP(B32,[1]Спортсмены!B$1:H$65536,2,FALSE))</f>
        <v>Макарук Павел</v>
      </c>
      <c r="D32" s="133" t="str">
        <f>IF(B32=0," ",VLOOKUP($B32,[1]Спортсмены!$B$1:$H$65536,3,FALSE))</f>
        <v>15.03.1998</v>
      </c>
      <c r="E32" s="71" t="str">
        <f>IF(B32=0," ",IF(VLOOKUP($B32,[1]Спортсмены!$B$1:$H$65536,4,FALSE)=0," ",VLOOKUP($B32,[1]Спортсмены!$B$1:$H$65536,4,FALSE)))</f>
        <v>2р</v>
      </c>
      <c r="F32" s="76" t="str">
        <f>IF(B32=0," ",VLOOKUP($B32,[1]Спортсмены!$B$1:$H$65536,5,FALSE))</f>
        <v>Владимирская</v>
      </c>
      <c r="G32" s="284" t="str">
        <f>IF(B32=0," ",VLOOKUP($B32,[1]Спортсмены!$B$1:$H$65536,6,FALSE))</f>
        <v>Александров, СДЮСШ им. О. Даниловой</v>
      </c>
      <c r="H32" s="136">
        <v>5.72</v>
      </c>
      <c r="I32" s="136">
        <v>5.84</v>
      </c>
      <c r="J32" s="136">
        <v>5.88</v>
      </c>
      <c r="K32" s="283">
        <v>8</v>
      </c>
      <c r="L32" s="136">
        <v>5.73</v>
      </c>
      <c r="M32" s="136" t="s">
        <v>48</v>
      </c>
      <c r="N32" s="136" t="s">
        <v>48</v>
      </c>
      <c r="O32" s="137">
        <v>5.88</v>
      </c>
      <c r="P32" s="71" t="str">
        <f>IF(O32=0," ",IF(O32&gt;=[1]Разряды!$C$16,[1]Разряды!$C$3,IF(O32&gt;=[1]Разряды!$D$16,[1]Разряды!$D$3,IF(O32&gt;=[1]Разряды!$E$16,[1]Разряды!$E$3,IF(O32&gt;=[1]Разряды!$F$16,[1]Разряды!$F$3,IF(O32&gt;=[1]Разряды!$G$16,[1]Разряды!$G$3,IF(O32&gt;=[1]Разряды!$H$16,[1]Разряды!$H$3,"б/р")))))))</f>
        <v>3р</v>
      </c>
      <c r="Q32" s="71">
        <v>0</v>
      </c>
      <c r="R32" s="76" t="str">
        <f>IF(B32=0," ",VLOOKUP($B32,[1]Спортсмены!$B$1:$H$65536,7,FALSE))</f>
        <v>Сычев А.С.</v>
      </c>
    </row>
    <row r="33" spans="1:18" x14ac:dyDescent="0.25">
      <c r="A33" s="68">
        <v>9</v>
      </c>
      <c r="B33" s="64">
        <v>62</v>
      </c>
      <c r="C33" s="76" t="str">
        <f>IF(B33=0," ",VLOOKUP(B33,[1]Спортсмены!B$1:H$65536,2,FALSE))</f>
        <v>Кротов Константин</v>
      </c>
      <c r="D33" s="133" t="str">
        <f>IF(B33=0," ",VLOOKUP($B33,[1]Спортсмены!$B$1:$H$65536,3,FALSE))</f>
        <v>25.01.1997</v>
      </c>
      <c r="E33" s="71" t="str">
        <f>IF(B33=0," ",IF(VLOOKUP($B33,[1]Спортсмены!$B$1:$H$65536,4,FALSE)=0," ",VLOOKUP($B33,[1]Спортсмены!$B$1:$H$65536,4,FALSE)))</f>
        <v>3р</v>
      </c>
      <c r="F33" s="76" t="str">
        <f>IF(B33=0," ",VLOOKUP($B33,[1]Спортсмены!$B$1:$H$65536,5,FALSE))</f>
        <v>Ярославская</v>
      </c>
      <c r="G33" s="134" t="str">
        <f>IF(B33=0," ",VLOOKUP($B33,[1]Спортсмены!$B$1:$H$65536,6,FALSE))</f>
        <v>Ярославль, СДЮСШОР-19</v>
      </c>
      <c r="H33" s="136">
        <v>5.36</v>
      </c>
      <c r="I33" s="136">
        <v>5.77</v>
      </c>
      <c r="J33" s="136">
        <v>5.07</v>
      </c>
      <c r="K33" s="283"/>
      <c r="L33" s="136"/>
      <c r="M33" s="136"/>
      <c r="N33" s="136"/>
      <c r="O33" s="137">
        <v>5.77</v>
      </c>
      <c r="P33" s="71" t="str">
        <f>IF(O33=0," ",IF(O33&gt;=[1]Разряды!$C$16,[1]Разряды!$C$3,IF(O33&gt;=[1]Разряды!$D$16,[1]Разряды!$D$3,IF(O33&gt;=[1]Разряды!$E$16,[1]Разряды!$E$3,IF(O33&gt;=[1]Разряды!$F$16,[1]Разряды!$F$3,IF(O33&gt;=[1]Разряды!$G$16,[1]Разряды!$G$3,IF(O33&gt;=[1]Разряды!$H$16,[1]Разряды!$H$3,"б/р")))))))</f>
        <v>3р</v>
      </c>
      <c r="Q33" s="71" t="s">
        <v>19</v>
      </c>
      <c r="R33" s="76" t="str">
        <f>IF(B33=0," ",VLOOKUP($B33,[1]Спортсмены!$B$1:$H$65536,7,FALSE))</f>
        <v>Воронин Е.А.</v>
      </c>
    </row>
    <row r="34" spans="1:18" ht="16.5" thickBot="1" x14ac:dyDescent="0.3">
      <c r="A34" s="138"/>
      <c r="B34" s="33"/>
      <c r="C34" s="140"/>
      <c r="D34" s="33"/>
      <c r="E34" s="33"/>
      <c r="F34" s="140"/>
      <c r="G34" s="146"/>
      <c r="H34" s="171"/>
      <c r="I34" s="171"/>
      <c r="J34" s="171"/>
      <c r="K34" s="285"/>
      <c r="L34" s="148"/>
      <c r="M34" s="148"/>
      <c r="N34" s="148"/>
      <c r="O34" s="149"/>
      <c r="P34" s="150"/>
      <c r="Q34" s="150"/>
      <c r="R34" s="110"/>
    </row>
    <row r="35" spans="1:18" ht="15" customHeight="1" thickTop="1" x14ac:dyDescent="0.25">
      <c r="A35" s="1"/>
      <c r="B35" s="121"/>
      <c r="C35" s="121"/>
      <c r="D35" s="115"/>
      <c r="E35" s="118"/>
      <c r="F35" s="118"/>
      <c r="G35" s="122"/>
      <c r="H35" s="452" t="s">
        <v>105</v>
      </c>
      <c r="I35" s="452"/>
      <c r="J35" s="452"/>
      <c r="K35" s="452"/>
      <c r="L35" s="452"/>
      <c r="M35" s="452"/>
      <c r="N35" s="452"/>
      <c r="O35" s="259"/>
      <c r="P35" s="259"/>
      <c r="Q35" s="259"/>
      <c r="R35" s="286"/>
    </row>
    <row r="36" spans="1:18" x14ac:dyDescent="0.25">
      <c r="A36" s="405" t="s">
        <v>41</v>
      </c>
      <c r="B36" s="416" t="s">
        <v>42</v>
      </c>
      <c r="C36" s="407" t="s">
        <v>43</v>
      </c>
      <c r="D36" s="407" t="s">
        <v>44</v>
      </c>
      <c r="E36" s="405" t="s">
        <v>45</v>
      </c>
      <c r="F36" s="405" t="s">
        <v>10</v>
      </c>
      <c r="G36" s="405" t="s">
        <v>46</v>
      </c>
      <c r="H36" s="448" t="s">
        <v>47</v>
      </c>
      <c r="I36" s="449"/>
      <c r="J36" s="449"/>
      <c r="K36" s="449"/>
      <c r="L36" s="449"/>
      <c r="M36" s="449"/>
      <c r="N36" s="450"/>
      <c r="O36" s="405" t="s">
        <v>12</v>
      </c>
      <c r="P36" s="416" t="s">
        <v>13</v>
      </c>
      <c r="Q36" s="416" t="s">
        <v>14</v>
      </c>
      <c r="R36" s="436" t="s">
        <v>15</v>
      </c>
    </row>
    <row r="37" spans="1:18" x14ac:dyDescent="0.25">
      <c r="A37" s="443"/>
      <c r="B37" s="441"/>
      <c r="C37" s="444"/>
      <c r="D37" s="444"/>
      <c r="E37" s="441"/>
      <c r="F37" s="441"/>
      <c r="G37" s="441"/>
      <c r="H37" s="445">
        <v>1</v>
      </c>
      <c r="I37" s="407">
        <v>2</v>
      </c>
      <c r="J37" s="407">
        <v>3</v>
      </c>
      <c r="K37" s="127"/>
      <c r="L37" s="407">
        <v>4</v>
      </c>
      <c r="M37" s="407">
        <v>5</v>
      </c>
      <c r="N37" s="407">
        <v>6</v>
      </c>
      <c r="O37" s="443"/>
      <c r="P37" s="441"/>
      <c r="Q37" s="441"/>
      <c r="R37" s="442"/>
    </row>
    <row r="38" spans="1:18" x14ac:dyDescent="0.25">
      <c r="A38" s="406"/>
      <c r="B38" s="417"/>
      <c r="C38" s="408"/>
      <c r="D38" s="408"/>
      <c r="E38" s="417"/>
      <c r="F38" s="417"/>
      <c r="G38" s="417"/>
      <c r="H38" s="446"/>
      <c r="I38" s="408"/>
      <c r="J38" s="408"/>
      <c r="K38" s="128"/>
      <c r="L38" s="408"/>
      <c r="M38" s="408"/>
      <c r="N38" s="408"/>
      <c r="O38" s="406"/>
      <c r="P38" s="417"/>
      <c r="Q38" s="417"/>
      <c r="R38" s="437"/>
    </row>
    <row r="39" spans="1:18" x14ac:dyDescent="0.25">
      <c r="A39" s="106">
        <v>1</v>
      </c>
      <c r="B39" s="27">
        <v>347</v>
      </c>
      <c r="C39" s="76" t="str">
        <f>IF(B39=0," ",VLOOKUP(B39,[1]Спортсмены!B$1:H$65536,2,FALSE))</f>
        <v>Чекин Илья</v>
      </c>
      <c r="D39" s="77" t="str">
        <f>IF(B39=0," ",VLOOKUP($B39,[1]Спортсмены!$B$1:$H$65536,3,FALSE))</f>
        <v>04.01.1995</v>
      </c>
      <c r="E39" s="71" t="str">
        <f>IF(B39=0," ",IF(VLOOKUP($B39,[1]Спортсмены!$B$1:$H$65536,4,FALSE)=0," ",VLOOKUP($B39,[1]Спортсмены!$B$1:$H$65536,4,FALSE)))</f>
        <v>КМС</v>
      </c>
      <c r="F39" s="76" t="str">
        <f>IF(B39=0," ",VLOOKUP($B39,[1]Спортсмены!$B$1:$H$65536,5,FALSE))</f>
        <v>Калининградская</v>
      </c>
      <c r="G39" s="134" t="str">
        <f>IF(B39=0," ",VLOOKUP($B39,[1]Спортсмены!$B$1:$H$65536,6,FALSE))</f>
        <v>Калининград, СДЮСШОР № 4</v>
      </c>
      <c r="H39" s="130" t="s">
        <v>51</v>
      </c>
      <c r="I39" s="130">
        <v>6.46</v>
      </c>
      <c r="J39" s="130" t="s">
        <v>48</v>
      </c>
      <c r="K39" s="135"/>
      <c r="L39" s="130">
        <v>6.46</v>
      </c>
      <c r="M39" s="136" t="s">
        <v>48</v>
      </c>
      <c r="N39" s="136">
        <v>6.66</v>
      </c>
      <c r="O39" s="137">
        <v>6.66</v>
      </c>
      <c r="P39" s="71" t="str">
        <f>IF(O39=0," ",IF(O39&gt;=[1]Разряды!$C$16,[1]Разряды!$C$3,IF(O39&gt;=[1]Разряды!$D$16,[1]Разряды!$D$3,IF(O39&gt;=[1]Разряды!$E$16,[1]Разряды!$E$3,IF(O39&gt;=[1]Разряды!$F$16,[1]Разряды!$F$3,IF(O39&gt;=[1]Разряды!$G$16,[1]Разряды!$G$3,IF(O39&gt;=[1]Разряды!$H$16,[1]Разряды!$H$3,"б/р")))))))</f>
        <v>2р</v>
      </c>
      <c r="Q39" s="71">
        <v>0</v>
      </c>
      <c r="R39" s="134" t="str">
        <f>IF(B39=0," ",VLOOKUP($B39,[1]Спортсмены!$B$1:$H$65536,7,FALSE))</f>
        <v>Балашов С.Г., Балашова В.А.</v>
      </c>
    </row>
    <row r="40" spans="1:18" x14ac:dyDescent="0.25">
      <c r="A40" s="106">
        <v>2</v>
      </c>
      <c r="B40" s="27">
        <v>460</v>
      </c>
      <c r="C40" s="76" t="str">
        <f>IF(B40=0," ",VLOOKUP(B40,[1]Спортсмены!B$1:H$65536,2,FALSE))</f>
        <v>Карпов Максим</v>
      </c>
      <c r="D40" s="77" t="str">
        <f>IF(B40=0," ",VLOOKUP($B40,[1]Спортсмены!$B$1:$H$65536,3,FALSE))</f>
        <v>18.05.1994</v>
      </c>
      <c r="E40" s="71" t="str">
        <f>IF(B40=0," ",IF(VLOOKUP($B40,[1]Спортсмены!$B$1:$H$65536,4,FALSE)=0," ",VLOOKUP($B40,[1]Спортсмены!$B$1:$H$65536,4,FALSE)))</f>
        <v>1р</v>
      </c>
      <c r="F40" s="76" t="str">
        <f>IF(B40=0," ",VLOOKUP($B40,[1]Спортсмены!$B$1:$H$65536,5,FALSE))</f>
        <v>Ярославская</v>
      </c>
      <c r="G40" s="318" t="str">
        <f>IF(B40=0," ",VLOOKUP($B40,[1]Спортсмены!$B$1:$H$65536,6,FALSE))</f>
        <v>Ярославль, ГУ ЯО ЦСП ШВСМ, СДЮСШОР-19</v>
      </c>
      <c r="H40" s="130">
        <v>6.41</v>
      </c>
      <c r="I40" s="130">
        <v>6.16</v>
      </c>
      <c r="J40" s="130" t="s">
        <v>51</v>
      </c>
      <c r="K40" s="135"/>
      <c r="L40" s="130" t="s">
        <v>51</v>
      </c>
      <c r="M40" s="136">
        <v>6.62</v>
      </c>
      <c r="N40" s="136">
        <v>6.28</v>
      </c>
      <c r="O40" s="137">
        <v>6.62</v>
      </c>
      <c r="P40" s="71" t="str">
        <f>IF(O40=0," ",IF(O40&gt;=[1]Разряды!$C$16,[1]Разряды!$C$3,IF(O40&gt;=[1]Разряды!$D$16,[1]Разряды!$D$3,IF(O40&gt;=[1]Разряды!$E$16,[1]Разряды!$E$3,IF(O40&gt;=[1]Разряды!$F$16,[1]Разряды!$F$3,IF(O40&gt;=[1]Разряды!$G$16,[1]Разряды!$G$3,IF(O40&gt;=[1]Разряды!$H$16,[1]Разряды!$H$3,"б/р")))))))</f>
        <v>2р</v>
      </c>
      <c r="Q40" s="71" t="s">
        <v>19</v>
      </c>
      <c r="R40" s="134" t="str">
        <f>IF(B40=0," ",VLOOKUP($B40,[1]Спортсмены!$B$1:$H$65536,7,FALSE))</f>
        <v>Рыбаков Я.В., Воронин Е.А.</v>
      </c>
    </row>
    <row r="41" spans="1:18" ht="15.75" thickBot="1" x14ac:dyDescent="0.3">
      <c r="A41" s="138"/>
      <c r="B41" s="33"/>
      <c r="C41" s="31"/>
      <c r="D41" s="139"/>
      <c r="E41" s="33"/>
      <c r="F41" s="140"/>
      <c r="G41" s="110"/>
      <c r="H41" s="141"/>
      <c r="I41" s="141"/>
      <c r="J41" s="141"/>
      <c r="K41" s="142"/>
      <c r="L41" s="141"/>
      <c r="M41" s="141"/>
      <c r="N41" s="141"/>
      <c r="O41" s="143"/>
      <c r="P41" s="270"/>
      <c r="Q41" s="270"/>
      <c r="R41" s="110"/>
    </row>
    <row r="42" spans="1:18" ht="15" customHeight="1" thickTop="1" x14ac:dyDescent="0.25">
      <c r="A42" s="269"/>
      <c r="B42" s="38"/>
      <c r="C42" s="36"/>
      <c r="D42" s="144"/>
      <c r="E42" s="38"/>
      <c r="F42" s="102"/>
      <c r="G42" s="36"/>
      <c r="H42" s="144"/>
      <c r="I42" s="144"/>
      <c r="J42" s="144"/>
      <c r="K42" s="144"/>
      <c r="L42" s="144"/>
      <c r="M42" s="144"/>
      <c r="N42" s="144"/>
      <c r="O42" s="145"/>
      <c r="P42" s="269"/>
      <c r="Q42" s="269"/>
      <c r="R42" s="36"/>
    </row>
    <row r="43" spans="1:18" x14ac:dyDescent="0.25">
      <c r="A43" s="269"/>
      <c r="B43" s="38"/>
      <c r="C43" s="36"/>
      <c r="D43" s="144"/>
      <c r="E43" s="38"/>
      <c r="F43" s="102"/>
      <c r="G43" s="36"/>
      <c r="H43" s="144"/>
      <c r="I43" s="144"/>
      <c r="J43" s="144"/>
      <c r="K43" s="144"/>
      <c r="L43" s="144"/>
      <c r="M43" s="144"/>
      <c r="N43" s="144"/>
      <c r="O43" s="145"/>
      <c r="P43" s="269"/>
      <c r="Q43" s="269"/>
      <c r="R43" s="36"/>
    </row>
    <row r="44" spans="1:18" x14ac:dyDescent="0.25">
      <c r="A44" s="269"/>
      <c r="B44" s="38"/>
      <c r="C44" s="36"/>
      <c r="D44" s="144"/>
      <c r="E44" s="38"/>
      <c r="F44" s="102"/>
      <c r="G44" s="36"/>
      <c r="H44" s="144"/>
      <c r="I44" s="144"/>
      <c r="J44" s="144"/>
      <c r="K44" s="144"/>
      <c r="L44" s="144"/>
      <c r="M44" s="144"/>
      <c r="N44" s="144"/>
      <c r="O44" s="145"/>
      <c r="P44" s="269"/>
      <c r="Q44" s="269"/>
      <c r="R44" s="36"/>
    </row>
  </sheetData>
  <mergeCells count="65">
    <mergeCell ref="M23:M24"/>
    <mergeCell ref="N37:N38"/>
    <mergeCell ref="L21:P21"/>
    <mergeCell ref="A22:A24"/>
    <mergeCell ref="B22:B24"/>
    <mergeCell ref="C22:C24"/>
    <mergeCell ref="D22:D24"/>
    <mergeCell ref="E22:E24"/>
    <mergeCell ref="F22:F24"/>
    <mergeCell ref="G22:G24"/>
    <mergeCell ref="H22:N22"/>
    <mergeCell ref="O22:O24"/>
    <mergeCell ref="P22:P24"/>
    <mergeCell ref="H23:H24"/>
    <mergeCell ref="I23:I24"/>
    <mergeCell ref="J23:J24"/>
    <mergeCell ref="L23:L24"/>
    <mergeCell ref="H37:H38"/>
    <mergeCell ref="I37:I38"/>
    <mergeCell ref="J37:J38"/>
    <mergeCell ref="L37:L38"/>
    <mergeCell ref="M37:M38"/>
    <mergeCell ref="C6:D6"/>
    <mergeCell ref="F6:L6"/>
    <mergeCell ref="N6:R6"/>
    <mergeCell ref="A1:R1"/>
    <mergeCell ref="A2:R2"/>
    <mergeCell ref="D3:R3"/>
    <mergeCell ref="D4:R4"/>
    <mergeCell ref="D5:R5"/>
    <mergeCell ref="L7:P7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P8:P10"/>
    <mergeCell ref="Q8:Q10"/>
    <mergeCell ref="R8:R10"/>
    <mergeCell ref="H9:H10"/>
    <mergeCell ref="I9:I10"/>
    <mergeCell ref="J9:J10"/>
    <mergeCell ref="L9:L10"/>
    <mergeCell ref="M9:M10"/>
    <mergeCell ref="N9:N10"/>
    <mergeCell ref="N23:N24"/>
    <mergeCell ref="Q22:Q24"/>
    <mergeCell ref="R22:R24"/>
    <mergeCell ref="A36:A38"/>
    <mergeCell ref="B36:B38"/>
    <mergeCell ref="C36:C38"/>
    <mergeCell ref="D36:D38"/>
    <mergeCell ref="E36:E38"/>
    <mergeCell ref="P36:P38"/>
    <mergeCell ref="Q36:Q38"/>
    <mergeCell ref="R36:R38"/>
    <mergeCell ref="H35:N35"/>
    <mergeCell ref="F36:F38"/>
    <mergeCell ref="G36:G38"/>
    <mergeCell ref="H36:N36"/>
    <mergeCell ref="O36:O3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workbookViewId="0">
      <selection activeCell="A60" sqref="A60:XFD146"/>
    </sheetView>
  </sheetViews>
  <sheetFormatPr defaultRowHeight="15" x14ac:dyDescent="0.25"/>
  <cols>
    <col min="1" max="1" width="4" style="178" customWidth="1"/>
    <col min="2" max="2" width="5.5703125" style="179" bestFit="1" customWidth="1"/>
    <col min="3" max="3" width="23.42578125" style="179" customWidth="1"/>
    <col min="4" max="4" width="10.140625" style="179" bestFit="1" customWidth="1"/>
    <col min="5" max="5" width="6.42578125" style="179" customWidth="1"/>
    <col min="6" max="6" width="15.140625" style="179" customWidth="1"/>
    <col min="7" max="7" width="28.42578125" style="180" customWidth="1"/>
    <col min="8" max="9" width="5.42578125" style="179" customWidth="1"/>
    <col min="10" max="10" width="5.42578125" customWidth="1"/>
    <col min="11" max="11" width="5" customWidth="1"/>
    <col min="12" max="12" width="5.42578125" customWidth="1"/>
    <col min="13" max="13" width="5.28515625" customWidth="1"/>
    <col min="14" max="14" width="5.7109375" customWidth="1"/>
    <col min="15" max="15" width="7.140625" customWidth="1"/>
    <col min="16" max="16" width="6.28515625" customWidth="1"/>
    <col min="17" max="17" width="5.42578125" customWidth="1"/>
    <col min="18" max="18" width="24.140625" customWidth="1"/>
  </cols>
  <sheetData>
    <row r="1" spans="1:18" ht="22.5" x14ac:dyDescent="0.3">
      <c r="A1" s="454" t="s">
        <v>20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  <c r="Q1" s="454"/>
      <c r="R1" s="454"/>
    </row>
    <row r="2" spans="1:18" ht="20.25" x14ac:dyDescent="0.3">
      <c r="A2" s="411" t="s">
        <v>109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</row>
    <row r="3" spans="1:18" ht="15.75" x14ac:dyDescent="0.25">
      <c r="A3" s="1"/>
      <c r="B3" s="114"/>
      <c r="C3" s="114"/>
      <c r="D3" s="455" t="s">
        <v>39</v>
      </c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455"/>
    </row>
    <row r="4" spans="1:18" ht="18" x14ac:dyDescent="0.25">
      <c r="A4" s="1"/>
      <c r="B4" s="115"/>
      <c r="C4" s="115"/>
      <c r="D4" s="456" t="s">
        <v>49</v>
      </c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  <c r="P4" s="456"/>
      <c r="Q4" s="456"/>
      <c r="R4" s="456"/>
    </row>
    <row r="5" spans="1:18" ht="15.75" x14ac:dyDescent="0.25">
      <c r="A5" s="1"/>
      <c r="B5" s="116"/>
      <c r="C5" s="116"/>
      <c r="D5" s="457" t="s">
        <v>0</v>
      </c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</row>
    <row r="6" spans="1:18" ht="18" x14ac:dyDescent="0.25">
      <c r="A6" s="9"/>
      <c r="B6" s="117"/>
      <c r="C6" s="117"/>
      <c r="D6" s="117"/>
      <c r="E6" s="118"/>
      <c r="F6" s="452" t="s">
        <v>97</v>
      </c>
      <c r="G6" s="452"/>
      <c r="H6" s="452"/>
      <c r="I6" s="452"/>
      <c r="J6" s="452"/>
      <c r="K6" s="452"/>
      <c r="L6" s="452"/>
      <c r="M6" s="119"/>
      <c r="N6" s="453" t="s">
        <v>94</v>
      </c>
      <c r="O6" s="453"/>
      <c r="P6" s="453"/>
      <c r="Q6" s="453"/>
      <c r="R6" s="453"/>
    </row>
    <row r="7" spans="1:18" ht="18" x14ac:dyDescent="0.25">
      <c r="A7" s="1"/>
      <c r="B7" s="120"/>
      <c r="C7" s="121"/>
      <c r="D7" s="115"/>
      <c r="E7" s="118"/>
      <c r="F7" s="118"/>
      <c r="G7" s="122" t="s">
        <v>50</v>
      </c>
      <c r="H7" s="123"/>
      <c r="I7" s="167" t="s">
        <v>40</v>
      </c>
      <c r="J7" s="167"/>
      <c r="K7" s="167"/>
      <c r="L7" s="167"/>
      <c r="M7" s="167"/>
      <c r="N7" s="259"/>
      <c r="O7" s="126" t="s">
        <v>152</v>
      </c>
      <c r="P7" s="167"/>
      <c r="Q7" s="259"/>
      <c r="R7" s="126"/>
    </row>
    <row r="8" spans="1:18" x14ac:dyDescent="0.25">
      <c r="A8" s="405" t="s">
        <v>41</v>
      </c>
      <c r="B8" s="416" t="s">
        <v>42</v>
      </c>
      <c r="C8" s="407" t="s">
        <v>43</v>
      </c>
      <c r="D8" s="407" t="s">
        <v>44</v>
      </c>
      <c r="E8" s="405" t="s">
        <v>45</v>
      </c>
      <c r="F8" s="405" t="s">
        <v>10</v>
      </c>
      <c r="G8" s="405" t="s">
        <v>46</v>
      </c>
      <c r="H8" s="448" t="s">
        <v>47</v>
      </c>
      <c r="I8" s="449"/>
      <c r="J8" s="449"/>
      <c r="K8" s="449"/>
      <c r="L8" s="449"/>
      <c r="M8" s="449"/>
      <c r="N8" s="450"/>
      <c r="O8" s="405" t="s">
        <v>12</v>
      </c>
      <c r="P8" s="416" t="s">
        <v>13</v>
      </c>
      <c r="Q8" s="416" t="s">
        <v>14</v>
      </c>
      <c r="R8" s="436" t="s">
        <v>15</v>
      </c>
    </row>
    <row r="9" spans="1:18" x14ac:dyDescent="0.25">
      <c r="A9" s="443"/>
      <c r="B9" s="441"/>
      <c r="C9" s="444"/>
      <c r="D9" s="444"/>
      <c r="E9" s="441"/>
      <c r="F9" s="441"/>
      <c r="G9" s="441"/>
      <c r="H9" s="445">
        <v>1</v>
      </c>
      <c r="I9" s="407">
        <v>2</v>
      </c>
      <c r="J9" s="407">
        <v>3</v>
      </c>
      <c r="K9" s="127"/>
      <c r="L9" s="407">
        <v>4</v>
      </c>
      <c r="M9" s="407">
        <v>5</v>
      </c>
      <c r="N9" s="407">
        <v>6</v>
      </c>
      <c r="O9" s="443"/>
      <c r="P9" s="441"/>
      <c r="Q9" s="441"/>
      <c r="R9" s="442"/>
    </row>
    <row r="10" spans="1:18" ht="3" customHeight="1" x14ac:dyDescent="0.25">
      <c r="A10" s="406"/>
      <c r="B10" s="417"/>
      <c r="C10" s="408"/>
      <c r="D10" s="408"/>
      <c r="E10" s="417"/>
      <c r="F10" s="417"/>
      <c r="G10" s="417"/>
      <c r="H10" s="446"/>
      <c r="I10" s="408"/>
      <c r="J10" s="408"/>
      <c r="K10" s="128"/>
      <c r="L10" s="408"/>
      <c r="M10" s="408"/>
      <c r="N10" s="408"/>
      <c r="O10" s="406"/>
      <c r="P10" s="417"/>
      <c r="Q10" s="417"/>
      <c r="R10" s="437"/>
    </row>
    <row r="11" spans="1:18" x14ac:dyDescent="0.25">
      <c r="A11" s="106">
        <v>1</v>
      </c>
      <c r="B11" s="23">
        <v>439</v>
      </c>
      <c r="C11" s="21" t="str">
        <f>IF(B11=0," ",VLOOKUP(B11,[1]Спортсмены!B$1:H$65536,2,FALSE))</f>
        <v>Комаров Егор</v>
      </c>
      <c r="D11" s="168" t="str">
        <f>IF(B11=0," ",VLOOKUP($B11,[1]Спортсмены!$B$1:$H$65536,3,FALSE))</f>
        <v>29.01.2000</v>
      </c>
      <c r="E11" s="23" t="str">
        <f>IF(B11=0," ",IF(VLOOKUP($B11,[1]Спортсмены!$B$1:$H$65536,4,FALSE)=0," ",VLOOKUP($B11,[1]Спортсмены!$B$1:$H$65536,4,FALSE)))</f>
        <v>2р</v>
      </c>
      <c r="F11" s="21" t="str">
        <f>IF(B11=0," ",VLOOKUP($B11,[1]Спортсмены!$B$1:$H$65536,5,FALSE))</f>
        <v>Костромская</v>
      </c>
      <c r="G11" s="78" t="str">
        <f>IF(B11=0," ",VLOOKUP($B11,[1]Спортсмены!$B$1:$H$65536,6,FALSE))</f>
        <v>Парфеньево, ДЮСШ</v>
      </c>
      <c r="H11" s="136">
        <v>11.92</v>
      </c>
      <c r="I11" s="136">
        <v>12.54</v>
      </c>
      <c r="J11" s="136">
        <v>13.61</v>
      </c>
      <c r="K11" s="287">
        <v>8</v>
      </c>
      <c r="L11" s="131">
        <v>13.38</v>
      </c>
      <c r="M11" s="131">
        <v>13.66</v>
      </c>
      <c r="N11" s="131">
        <v>13.58</v>
      </c>
      <c r="O11" s="132">
        <v>13.66</v>
      </c>
      <c r="P11" s="27" t="str">
        <f>IF(O11=0," ",IF(O11&gt;=[1]Разряды!$D$27,[1]Разряды!$D$3,IF(O11&gt;=[1]Разряды!$E$27,[1]Разряды!$E$3,IF(O11&gt;=[1]Разряды!$F$27,[1]Разряды!$F$3,IF(O11&gt;=[1]Разряды!$G$27,[1]Разряды!$G$3,IF(O11&gt;=[1]Разряды!$H$27,[1]Разряды!$H$3,IF(O11&gt;=[1]Разряды!$I$27,[1]Разряды!$I$3,"б/р")))))))</f>
        <v>2р</v>
      </c>
      <c r="Q11" s="71" t="s">
        <v>153</v>
      </c>
      <c r="R11" s="21" t="str">
        <f>IF(B11=0," ",VLOOKUP($B11,[1]Спортсмены!$B$1:$H$65536,7,FALSE))</f>
        <v>Ташматов Р.Р.</v>
      </c>
    </row>
    <row r="12" spans="1:18" x14ac:dyDescent="0.25">
      <c r="A12" s="19">
        <v>2</v>
      </c>
      <c r="B12" s="23">
        <v>151</v>
      </c>
      <c r="C12" s="21" t="str">
        <f>IF(B12=0," ",VLOOKUP(B12,[1]Спортсмены!B$1:H$65536,2,FALSE))</f>
        <v>Гарусков Михаил</v>
      </c>
      <c r="D12" s="168" t="str">
        <f>IF(B12=0," ",VLOOKUP($B12,[1]Спортсмены!$B$1:$H$65536,3,FALSE))</f>
        <v>03.08.1999</v>
      </c>
      <c r="E12" s="23" t="str">
        <f>IF(B12=0," ",IF(VLOOKUP($B12,[1]Спортсмены!$B$1:$H$65536,4,FALSE)=0," ",VLOOKUP($B12,[1]Спортсмены!$B$1:$H$65536,4,FALSE)))</f>
        <v>3р</v>
      </c>
      <c r="F12" s="21" t="str">
        <f>IF(B12=0," ",VLOOKUP($B12,[1]Спортсмены!$B$1:$H$65536,5,FALSE))</f>
        <v>Ярославская</v>
      </c>
      <c r="G12" s="304" t="str">
        <f>IF(B12=0," ",VLOOKUP($B12,[1]Спортсмены!$B$1:$H$65536,6,FALSE))</f>
        <v>Ярославль, ГУ ЯО СШОР по л/а и адаптивному спорту</v>
      </c>
      <c r="H12" s="136">
        <v>10.48</v>
      </c>
      <c r="I12" s="136">
        <v>11.31</v>
      </c>
      <c r="J12" s="136">
        <v>11.21</v>
      </c>
      <c r="K12" s="287">
        <v>7</v>
      </c>
      <c r="L12" s="131">
        <v>11.19</v>
      </c>
      <c r="M12" s="131">
        <v>12.26</v>
      </c>
      <c r="N12" s="131" t="s">
        <v>51</v>
      </c>
      <c r="O12" s="132">
        <v>12.26</v>
      </c>
      <c r="P12" s="27" t="str">
        <f>IF(O12=0," ",IF(O12&gt;=[1]Разряды!$D$27,[1]Разряды!$D$3,IF(O12&gt;=[1]Разряды!$E$27,[1]Разряды!$E$3,IF(O12&gt;=[1]Разряды!$F$27,[1]Разряды!$F$3,IF(O12&gt;=[1]Разряды!$G$27,[1]Разряды!$G$3,IF(O12&gt;=[1]Разряды!$H$27,[1]Разряды!$H$3,IF(O12&gt;=[1]Разряды!$I$27,[1]Разряды!$I$3,"б/р")))))))</f>
        <v>3р</v>
      </c>
      <c r="Q12" s="71" t="s">
        <v>19</v>
      </c>
      <c r="R12" s="21" t="str">
        <f>IF(B12=0," ",VLOOKUP($B12,[1]Спортсмены!$B$1:$H$65536,7,FALSE))</f>
        <v>Кукса О.П.</v>
      </c>
    </row>
    <row r="13" spans="1:18" x14ac:dyDescent="0.25">
      <c r="A13" s="106">
        <v>3</v>
      </c>
      <c r="B13" s="23">
        <v>150</v>
      </c>
      <c r="C13" s="21" t="str">
        <f>IF(B13=0," ",VLOOKUP(B13,[1]Спортсмены!B$1:H$65536,2,FALSE))</f>
        <v>Гарусков Григорий</v>
      </c>
      <c r="D13" s="168" t="str">
        <f>IF(B13=0," ",VLOOKUP($B13,[1]Спортсмены!$B$1:$H$65536,3,FALSE))</f>
        <v>03.08.1999</v>
      </c>
      <c r="E13" s="23" t="str">
        <f>IF(B13=0," ",IF(VLOOKUP($B13,[1]Спортсмены!$B$1:$H$65536,4,FALSE)=0," ",VLOOKUP($B13,[1]Спортсмены!$B$1:$H$65536,4,FALSE)))</f>
        <v>3р</v>
      </c>
      <c r="F13" s="21" t="str">
        <f>IF(B13=0," ",VLOOKUP($B13,[1]Спортсмены!$B$1:$H$65536,5,FALSE))</f>
        <v>Ярославская</v>
      </c>
      <c r="G13" s="304" t="str">
        <f>IF(B13=0," ",VLOOKUP($B13,[1]Спортсмены!$B$1:$H$65536,6,FALSE))</f>
        <v>Ярославль, ГУ ЯО СШОР по л/а и адаптивному спорту</v>
      </c>
      <c r="H13" s="136">
        <v>10.07</v>
      </c>
      <c r="I13" s="136">
        <v>10.84</v>
      </c>
      <c r="J13" s="136">
        <v>11.25</v>
      </c>
      <c r="K13" s="287">
        <v>6</v>
      </c>
      <c r="L13" s="131">
        <v>10.92</v>
      </c>
      <c r="M13" s="131">
        <v>10.81</v>
      </c>
      <c r="N13" s="131">
        <v>11.06</v>
      </c>
      <c r="O13" s="132">
        <v>11.25</v>
      </c>
      <c r="P13" s="27" t="str">
        <f>IF(O13=0," ",IF(O13&gt;=[1]Разряды!$D$27,[1]Разряды!$D$3,IF(O13&gt;=[1]Разряды!$E$27,[1]Разряды!$E$3,IF(O13&gt;=[1]Разряды!$F$27,[1]Разряды!$F$3,IF(O13&gt;=[1]Разряды!$G$27,[1]Разряды!$G$3,IF(O13&gt;=[1]Разряды!$H$27,[1]Разряды!$H$3,IF(O13&gt;=[1]Разряды!$I$27,[1]Разряды!$I$3,"б/р")))))))</f>
        <v>3р</v>
      </c>
      <c r="Q13" s="71" t="s">
        <v>19</v>
      </c>
      <c r="R13" s="21" t="str">
        <f>IF(B13=0," ",VLOOKUP($B13,[1]Спортсмены!$B$1:$H$65536,7,FALSE))</f>
        <v>Кукса О.П.</v>
      </c>
    </row>
    <row r="14" spans="1:18" x14ac:dyDescent="0.25">
      <c r="A14" s="71">
        <v>4</v>
      </c>
      <c r="B14" s="23">
        <v>148</v>
      </c>
      <c r="C14" s="21" t="str">
        <f>IF(B14=0," ",VLOOKUP(B14,[1]Спортсмены!B$1:H$65536,2,FALSE))</f>
        <v>Лукичев Леонид</v>
      </c>
      <c r="D14" s="168" t="str">
        <f>IF(B14=0," ",VLOOKUP($B14,[1]Спортсмены!$B$1:$H$65536,3,FALSE))</f>
        <v>12.04.2001</v>
      </c>
      <c r="E14" s="23" t="str">
        <f>IF(B14=0," ",IF(VLOOKUP($B14,[1]Спортсмены!$B$1:$H$65536,4,FALSE)=0," ",VLOOKUP($B14,[1]Спортсмены!$B$1:$H$65536,4,FALSE)))</f>
        <v>3р</v>
      </c>
      <c r="F14" s="21" t="str">
        <f>IF(B14=0," ",VLOOKUP($B14,[1]Спортсмены!$B$1:$H$65536,5,FALSE))</f>
        <v>Ярославская</v>
      </c>
      <c r="G14" s="304" t="str">
        <f>IF(B14=0," ",VLOOKUP($B14,[1]Спортсмены!$B$1:$H$65536,6,FALSE))</f>
        <v>Ярославль, ГУ ЯО СШОР по л/а и адаптивному спорту</v>
      </c>
      <c r="H14" s="136">
        <v>10.32</v>
      </c>
      <c r="I14" s="136" t="s">
        <v>51</v>
      </c>
      <c r="J14" s="136">
        <v>10.68</v>
      </c>
      <c r="K14" s="287">
        <v>3</v>
      </c>
      <c r="L14" s="131">
        <v>10.58</v>
      </c>
      <c r="M14" s="131">
        <v>10.92</v>
      </c>
      <c r="N14" s="131">
        <v>11.22</v>
      </c>
      <c r="O14" s="132">
        <v>11.22</v>
      </c>
      <c r="P14" s="27" t="str">
        <f>IF(O14=0," ",IF(O14&gt;=[1]Разряды!$D$27,[1]Разряды!$D$3,IF(O14&gt;=[1]Разряды!$E$27,[1]Разряды!$E$3,IF(O14&gt;=[1]Разряды!$F$27,[1]Разряды!$F$3,IF(O14&gt;=[1]Разряды!$G$27,[1]Разряды!$G$3,IF(O14&gt;=[1]Разряды!$H$27,[1]Разряды!$H$3,IF(O14&gt;=[1]Разряды!$I$27,[1]Разряды!$I$3,"б/р")))))))</f>
        <v>3р</v>
      </c>
      <c r="Q14" s="71" t="s">
        <v>19</v>
      </c>
      <c r="R14" s="78" t="str">
        <f>IF(B14=0," ",VLOOKUP($B14,[1]Спортсмены!$B$1:$H$65536,7,FALSE))</f>
        <v>Нальгиев А.А., Шиловская Т.А.</v>
      </c>
    </row>
    <row r="15" spans="1:18" x14ac:dyDescent="0.25">
      <c r="A15" s="68">
        <v>5</v>
      </c>
      <c r="B15" s="321">
        <v>152</v>
      </c>
      <c r="C15" s="21" t="str">
        <f>IF(B15=0," ",VLOOKUP(B15,[1]Спортсмены!B$1:H$65536,2,FALSE))</f>
        <v>Булатов Илья</v>
      </c>
      <c r="D15" s="168" t="str">
        <f>IF(B15=0," ",VLOOKUP($B15,[1]Спортсмены!$B$1:$H$65536,3,FALSE))</f>
        <v>09.04.1999</v>
      </c>
      <c r="E15" s="23" t="str">
        <f>IF(B15=0," ",IF(VLOOKUP($B15,[1]Спортсмены!$B$1:$H$65536,4,FALSE)=0," ",VLOOKUP($B15,[1]Спортсмены!$B$1:$H$65536,4,FALSE)))</f>
        <v>3р</v>
      </c>
      <c r="F15" s="21" t="str">
        <f>IF(B15=0," ",VLOOKUP($B15,[1]Спортсмены!$B$1:$H$65536,5,FALSE))</f>
        <v>Ярославская</v>
      </c>
      <c r="G15" s="304" t="str">
        <f>IF(B15=0," ",VLOOKUP($B15,[1]Спортсмены!$B$1:$H$65536,6,FALSE))</f>
        <v>Ярославль, ГУ ЯО СШОР по л/а и адаптивному спорту</v>
      </c>
      <c r="H15" s="136">
        <v>10.26</v>
      </c>
      <c r="I15" s="136">
        <v>11.12</v>
      </c>
      <c r="J15" s="136">
        <v>10.43</v>
      </c>
      <c r="K15" s="287">
        <v>5</v>
      </c>
      <c r="L15" s="131">
        <v>10.52</v>
      </c>
      <c r="M15" s="131" t="s">
        <v>51</v>
      </c>
      <c r="N15" s="131">
        <v>10.93</v>
      </c>
      <c r="O15" s="132">
        <v>11.12</v>
      </c>
      <c r="P15" s="27" t="str">
        <f>IF(O15=0," ",IF(O15&gt;=[1]Разряды!$D$27,[1]Разряды!$D$3,IF(O15&gt;=[1]Разряды!$E$27,[1]Разряды!$E$3,IF(O15&gt;=[1]Разряды!$F$27,[1]Разряды!$F$3,IF(O15&gt;=[1]Разряды!$G$27,[1]Разряды!$G$3,IF(O15&gt;=[1]Разряды!$H$27,[1]Разряды!$H$3,IF(O15&gt;=[1]Разряды!$I$27,[1]Разряды!$I$3,"б/р")))))))</f>
        <v>3р</v>
      </c>
      <c r="Q15" s="71" t="s">
        <v>19</v>
      </c>
      <c r="R15" s="21" t="str">
        <f>IF(B15=0," ",VLOOKUP($B15,[1]Спортсмены!$B$1:$H$65536,7,FALSE))</f>
        <v>Кукса О.П.</v>
      </c>
    </row>
    <row r="16" spans="1:18" x14ac:dyDescent="0.25">
      <c r="A16" s="71">
        <v>6</v>
      </c>
      <c r="B16" s="69">
        <v>123</v>
      </c>
      <c r="C16" s="21" t="str">
        <f>IF(B16=0," ",VLOOKUP(B16,[1]Спортсмены!B$1:H$65536,2,FALSE))</f>
        <v>Зверев Александр</v>
      </c>
      <c r="D16" s="168" t="str">
        <f>IF(B16=0," ",VLOOKUP($B16,[1]Спортсмены!$B$1:$H$65536,3,FALSE))</f>
        <v>13.04.2001</v>
      </c>
      <c r="E16" s="23" t="str">
        <f>IF(B16=0," ",IF(VLOOKUP($B16,[1]Спортсмены!$B$1:$H$65536,4,FALSE)=0," ",VLOOKUP($B16,[1]Спортсмены!$B$1:$H$65536,4,FALSE)))</f>
        <v>3р</v>
      </c>
      <c r="F16" s="21" t="str">
        <f>IF(B16=0," ",VLOOKUP($B16,[1]Спортсмены!$B$1:$H$65536,5,FALSE))</f>
        <v>Ярославская</v>
      </c>
      <c r="G16" s="78" t="str">
        <f>IF(B16=0," ",VLOOKUP($B16,[1]Спортсмены!$B$1:$H$65536,6,FALSE))</f>
        <v>Рыбинск, СДЮСШОР-2</v>
      </c>
      <c r="H16" s="136" t="s">
        <v>51</v>
      </c>
      <c r="I16" s="136">
        <v>9.9600000000000009</v>
      </c>
      <c r="J16" s="136">
        <v>10.92</v>
      </c>
      <c r="K16" s="287">
        <v>4</v>
      </c>
      <c r="L16" s="131" t="s">
        <v>51</v>
      </c>
      <c r="M16" s="131">
        <v>10.14</v>
      </c>
      <c r="N16" s="131" t="s">
        <v>51</v>
      </c>
      <c r="O16" s="132">
        <v>10.92</v>
      </c>
      <c r="P16" s="27" t="str">
        <f>IF(O16=0," ",IF(O16&gt;=[1]Разряды!$D$27,[1]Разряды!$D$3,IF(O16&gt;=[1]Разряды!$E$27,[1]Разряды!$E$3,IF(O16&gt;=[1]Разряды!$F$27,[1]Разряды!$F$3,IF(O16&gt;=[1]Разряды!$G$27,[1]Разряды!$G$3,IF(O16&gt;=[1]Разряды!$H$27,[1]Разряды!$H$3,IF(O16&gt;=[1]Разряды!$I$27,[1]Разряды!$I$3,"б/р")))))))</f>
        <v>3р</v>
      </c>
      <c r="Q16" s="71" t="s">
        <v>19</v>
      </c>
      <c r="R16" s="78" t="str">
        <f>IF(B16=0," ",VLOOKUP($B16,[1]Спортсмены!$B$1:$H$65536,7,FALSE))</f>
        <v>Пивентьевы С.А., И.В.</v>
      </c>
    </row>
    <row r="17" spans="1:18" x14ac:dyDescent="0.25">
      <c r="A17" s="68">
        <v>7</v>
      </c>
      <c r="B17" s="69">
        <v>147</v>
      </c>
      <c r="C17" s="21" t="str">
        <f>IF(B17=0," ",VLOOKUP(B17,[1]Спортсмены!B$1:H$65536,2,FALSE))</f>
        <v>Прохорычев Иван</v>
      </c>
      <c r="D17" s="168" t="str">
        <f>IF(B17=0," ",VLOOKUP($B17,[1]Спортсмены!$B$1:$H$65536,3,FALSE))</f>
        <v>28.04.2000</v>
      </c>
      <c r="E17" s="23" t="str">
        <f>IF(B17=0," ",IF(VLOOKUP($B17,[1]Спортсмены!$B$1:$H$65536,4,FALSE)=0," ",VLOOKUP($B17,[1]Спортсмены!$B$1:$H$65536,4,FALSE)))</f>
        <v>3р</v>
      </c>
      <c r="F17" s="21" t="str">
        <f>IF(B17=0," ",VLOOKUP($B17,[1]Спортсмены!$B$1:$H$65536,5,FALSE))</f>
        <v>Ярославская</v>
      </c>
      <c r="G17" s="304" t="str">
        <f>IF(B17=0," ",VLOOKUP($B17,[1]Спортсмены!$B$1:$H$65536,6,FALSE))</f>
        <v>Ярославль, ГУ ЯО СШОР по л/а и адаптивному спорту</v>
      </c>
      <c r="H17" s="136">
        <v>9.68</v>
      </c>
      <c r="I17" s="136">
        <v>9.98</v>
      </c>
      <c r="J17" s="136" t="s">
        <v>51</v>
      </c>
      <c r="K17" s="287">
        <v>2</v>
      </c>
      <c r="L17" s="131">
        <v>9.92</v>
      </c>
      <c r="M17" s="131">
        <v>9.64</v>
      </c>
      <c r="N17" s="131">
        <v>10.220000000000001</v>
      </c>
      <c r="O17" s="132">
        <v>10.220000000000001</v>
      </c>
      <c r="P17" s="27" t="str">
        <f>IF(O17=0," ",IF(O17&gt;=[1]Разряды!$D$27,[1]Разряды!$D$3,IF(O17&gt;=[1]Разряды!$E$27,[1]Разряды!$E$3,IF(O17&gt;=[1]Разряды!$F$27,[1]Разряды!$F$3,IF(O17&gt;=[1]Разряды!$G$27,[1]Разряды!$G$3,IF(O17&gt;=[1]Разряды!$H$27,[1]Разряды!$H$3,IF(O17&gt;=[1]Разряды!$I$27,[1]Разряды!$I$3,"б/р")))))))</f>
        <v>1юр</v>
      </c>
      <c r="Q17" s="71" t="s">
        <v>19</v>
      </c>
      <c r="R17" s="21" t="str">
        <f>IF(B17=0," ",VLOOKUP($B17,[1]Спортсмены!$B$1:$H$65536,7,FALSE))</f>
        <v>Нальгиевы А.А., А.А.</v>
      </c>
    </row>
    <row r="18" spans="1:18" x14ac:dyDescent="0.25">
      <c r="A18" s="71">
        <v>8</v>
      </c>
      <c r="B18" s="69">
        <v>466</v>
      </c>
      <c r="C18" s="21" t="str">
        <f>IF(B18=0," ",VLOOKUP(B18,[1]Спортсмены!B$1:H$65536,2,FALSE))</f>
        <v>Авдоян Гого</v>
      </c>
      <c r="D18" s="168" t="str">
        <f>IF(B18=0," ",VLOOKUP($B18,[1]Спортсмены!$B$1:$H$65536,3,FALSE))</f>
        <v>2000</v>
      </c>
      <c r="E18" s="23" t="str">
        <f>IF(B18=0," ",IF(VLOOKUP($B18,[1]Спортсмены!$B$1:$H$65536,4,FALSE)=0," ",VLOOKUP($B18,[1]Спортсмены!$B$1:$H$65536,4,FALSE)))</f>
        <v>3р</v>
      </c>
      <c r="F18" s="21" t="str">
        <f>IF(B18=0," ",VLOOKUP($B18,[1]Спортсмены!$B$1:$H$65536,5,FALSE))</f>
        <v>Ярославская</v>
      </c>
      <c r="G18" s="78" t="str">
        <f>IF(B18=0," ",VLOOKUP($B18,[1]Спортсмены!$B$1:$H$65536,6,FALSE))</f>
        <v>Рыбинск, СДЮСШОР-2</v>
      </c>
      <c r="H18" s="136">
        <v>9.58</v>
      </c>
      <c r="I18" s="136">
        <v>9.3000000000000007</v>
      </c>
      <c r="J18" s="136">
        <v>8.82</v>
      </c>
      <c r="K18" s="287">
        <v>1</v>
      </c>
      <c r="L18" s="131" t="s">
        <v>51</v>
      </c>
      <c r="M18" s="131">
        <v>8.92</v>
      </c>
      <c r="N18" s="131" t="s">
        <v>51</v>
      </c>
      <c r="O18" s="132">
        <v>9.58</v>
      </c>
      <c r="P18" s="27" t="str">
        <f>IF(O18=0," ",IF(O18&gt;=[1]Разряды!$D$27,[1]Разряды!$D$3,IF(O18&gt;=[1]Разряды!$E$27,[1]Разряды!$E$3,IF(O18&gt;=[1]Разряды!$F$27,[1]Разряды!$F$3,IF(O18&gt;=[1]Разряды!$G$27,[1]Разряды!$G$3,IF(O18&gt;=[1]Разряды!$H$27,[1]Разряды!$H$3,IF(O18&gt;=[1]Разряды!$I$27,[1]Разряды!$I$3,"б/р")))))))</f>
        <v>2юр</v>
      </c>
      <c r="Q18" s="71" t="s">
        <v>19</v>
      </c>
      <c r="R18" s="21" t="str">
        <f>IF(B18=0," ",VLOOKUP($B18,[1]Спортсмены!$B$1:$H$65536,7,FALSE))</f>
        <v>Пивентьевы С.А., И.В.</v>
      </c>
    </row>
    <row r="19" spans="1:18" ht="15.75" thickBot="1" x14ac:dyDescent="0.3">
      <c r="A19" s="109"/>
      <c r="B19" s="33"/>
      <c r="C19" s="31" t="str">
        <f>IF(B19=0," ",VLOOKUP(B19,[1]Спортсмены!B$1:H$65536,2,FALSE))</f>
        <v xml:space="preserve"> </v>
      </c>
      <c r="D19" s="169" t="str">
        <f>IF(B19=0," ",VLOOKUP($B19,[1]Спортсмены!$B$1:$H$65536,3,FALSE))</f>
        <v xml:space="preserve"> </v>
      </c>
      <c r="E19" s="33" t="str">
        <f>IF(B19=0," ",IF(VLOOKUP($B19,[1]Спортсмены!$B$1:$H$65536,4,FALSE)=0," ",VLOOKUP($B19,[1]Спортсмены!$B$1:$H$65536,4,FALSE)))</f>
        <v xml:space="preserve"> </v>
      </c>
      <c r="F19" s="31" t="str">
        <f>IF(B19=0," ",VLOOKUP($B19,[1]Спортсмены!$B$1:$H$65536,5,FALSE))</f>
        <v xml:space="preserve"> </v>
      </c>
      <c r="G19" s="170" t="str">
        <f>IF(B19=0," ",VLOOKUP($B19,[1]Спортсмены!$B$1:$H$65536,6,FALSE))</f>
        <v xml:space="preserve"> </v>
      </c>
      <c r="H19" s="171"/>
      <c r="I19" s="171"/>
      <c r="J19" s="171"/>
      <c r="K19" s="172"/>
      <c r="L19" s="148"/>
      <c r="M19" s="148"/>
      <c r="N19" s="148"/>
      <c r="O19" s="173"/>
      <c r="P19" s="29" t="str">
        <f>IF(O19=0," ",IF(O19&gt;=[1]Разряды!$D$27,[1]Разряды!$D$3,IF(O19&gt;=[1]Разряды!$E$27,[1]Разряды!$E$3,IF(O19&gt;=[1]Разряды!$F$27,[1]Разряды!$F$3,IF(O19&gt;=[1]Разряды!$G$27,[1]Разряды!$G$3,IF(O19&gt;=[1]Разряды!$H$27,[1]Разряды!$H$3,IF(O19&gt;=[1]Разряды!$I$27,[1]Разряды!$I$3,"б/р")))))))</f>
        <v xml:space="preserve"> </v>
      </c>
      <c r="Q19" s="138"/>
      <c r="R19" s="170" t="str">
        <f>IF(B19=0," ",VLOOKUP($B19,[1]Спортсмены!$B$1:$H$65536,7,FALSE))</f>
        <v xml:space="preserve"> </v>
      </c>
    </row>
    <row r="20" spans="1:18" ht="15" customHeight="1" thickTop="1" x14ac:dyDescent="0.25">
      <c r="A20" s="262"/>
      <c r="B20" s="38"/>
      <c r="C20" s="36"/>
      <c r="D20" s="342"/>
      <c r="E20" s="38"/>
      <c r="F20" s="36"/>
      <c r="G20" s="343"/>
      <c r="H20" s="233"/>
      <c r="I20" s="233"/>
      <c r="J20" s="227"/>
      <c r="K20" s="227"/>
      <c r="L20" s="227"/>
      <c r="M20" s="227"/>
      <c r="N20" s="227"/>
      <c r="O20" s="234"/>
      <c r="P20" s="265"/>
      <c r="Q20" s="269"/>
      <c r="R20" s="343"/>
    </row>
    <row r="21" spans="1:18" ht="18" x14ac:dyDescent="0.25">
      <c r="A21"/>
      <c r="B21" s="459"/>
      <c r="C21" s="459"/>
      <c r="D21" s="459"/>
      <c r="E21" s="118"/>
      <c r="F21" s="452" t="s">
        <v>101</v>
      </c>
      <c r="G21" s="452"/>
      <c r="H21" s="452"/>
      <c r="I21" s="452"/>
      <c r="J21" s="452"/>
      <c r="K21" s="452"/>
      <c r="L21" s="452"/>
      <c r="M21" s="119"/>
      <c r="N21" s="453" t="s">
        <v>94</v>
      </c>
      <c r="O21" s="453"/>
      <c r="P21" s="453"/>
      <c r="Q21" s="453"/>
      <c r="R21" s="453"/>
    </row>
    <row r="22" spans="1:18" ht="18" x14ac:dyDescent="0.25">
      <c r="A22" s="1"/>
      <c r="B22" s="121"/>
      <c r="C22" s="121"/>
      <c r="D22" s="115"/>
      <c r="E22" s="118"/>
      <c r="F22" s="118"/>
      <c r="G22" s="122" t="s">
        <v>52</v>
      </c>
      <c r="H22" s="123"/>
      <c r="I22" s="124"/>
      <c r="J22" s="125"/>
      <c r="K22" s="125"/>
      <c r="L22" s="447" t="s">
        <v>40</v>
      </c>
      <c r="M22" s="447"/>
      <c r="N22" s="447"/>
      <c r="O22" s="447"/>
      <c r="P22" s="447"/>
      <c r="Q22" s="259"/>
      <c r="R22" s="126" t="s">
        <v>152</v>
      </c>
    </row>
    <row r="23" spans="1:18" x14ac:dyDescent="0.25">
      <c r="A23" s="405" t="s">
        <v>41</v>
      </c>
      <c r="B23" s="416" t="s">
        <v>42</v>
      </c>
      <c r="C23" s="407" t="s">
        <v>43</v>
      </c>
      <c r="D23" s="407" t="s">
        <v>44</v>
      </c>
      <c r="E23" s="405" t="s">
        <v>45</v>
      </c>
      <c r="F23" s="405" t="s">
        <v>10</v>
      </c>
      <c r="G23" s="405" t="s">
        <v>46</v>
      </c>
      <c r="H23" s="448" t="s">
        <v>47</v>
      </c>
      <c r="I23" s="449"/>
      <c r="J23" s="449"/>
      <c r="K23" s="449"/>
      <c r="L23" s="449"/>
      <c r="M23" s="449"/>
      <c r="N23" s="450"/>
      <c r="O23" s="405" t="s">
        <v>12</v>
      </c>
      <c r="P23" s="416" t="s">
        <v>13</v>
      </c>
      <c r="Q23" s="416" t="s">
        <v>14</v>
      </c>
      <c r="R23" s="436" t="s">
        <v>15</v>
      </c>
    </row>
    <row r="24" spans="1:18" x14ac:dyDescent="0.25">
      <c r="A24" s="443"/>
      <c r="B24" s="441"/>
      <c r="C24" s="444"/>
      <c r="D24" s="444"/>
      <c r="E24" s="441"/>
      <c r="F24" s="441"/>
      <c r="G24" s="441"/>
      <c r="H24" s="445">
        <v>1</v>
      </c>
      <c r="I24" s="407">
        <v>2</v>
      </c>
      <c r="J24" s="407">
        <v>3</v>
      </c>
      <c r="K24" s="127"/>
      <c r="L24" s="407">
        <v>4</v>
      </c>
      <c r="M24" s="407">
        <v>5</v>
      </c>
      <c r="N24" s="407">
        <v>6</v>
      </c>
      <c r="O24" s="443"/>
      <c r="P24" s="441"/>
      <c r="Q24" s="441"/>
      <c r="R24" s="442"/>
    </row>
    <row r="25" spans="1:18" ht="6" customHeight="1" x14ac:dyDescent="0.25">
      <c r="A25" s="406"/>
      <c r="B25" s="417"/>
      <c r="C25" s="408"/>
      <c r="D25" s="408"/>
      <c r="E25" s="417"/>
      <c r="F25" s="417"/>
      <c r="G25" s="417"/>
      <c r="H25" s="446"/>
      <c r="I25" s="408"/>
      <c r="J25" s="408"/>
      <c r="K25" s="128"/>
      <c r="L25" s="408"/>
      <c r="M25" s="408"/>
      <c r="N25" s="408"/>
      <c r="O25" s="406"/>
      <c r="P25" s="417"/>
      <c r="Q25" s="417"/>
      <c r="R25" s="437"/>
    </row>
    <row r="26" spans="1:18" x14ac:dyDescent="0.25">
      <c r="A26" s="152">
        <v>1</v>
      </c>
      <c r="B26" s="27">
        <v>122</v>
      </c>
      <c r="C26" s="76" t="str">
        <f>IF(B26=0," ",VLOOKUP(B26,[1]Спортсмены!B$1:H$65536,2,FALSE))</f>
        <v>Авдоян Толя</v>
      </c>
      <c r="D26" s="133" t="str">
        <f>IF(B26=0," ",VLOOKUP($B26,[1]Спортсмены!$B$1:$H$65536,3,FALSE))</f>
        <v>12.03.1998</v>
      </c>
      <c r="E26" s="71" t="str">
        <f>IF(B26=0," ",IF(VLOOKUP($B26,[1]Спортсмены!$B$1:$H$65536,4,FALSE)=0," ",VLOOKUP($B26,[1]Спортсмены!$B$1:$H$65536,4,FALSE)))</f>
        <v>3р</v>
      </c>
      <c r="F26" s="76" t="str">
        <f>IF(B26=0," ",VLOOKUP($B26,[1]Спортсмены!$B$1:$H$65536,5,FALSE))</f>
        <v>Ярославская</v>
      </c>
      <c r="G26" s="76" t="str">
        <f>IF(B26=0," ",VLOOKUP($B26,[1]Спортсмены!$B$1:$H$65536,6,FALSE))</f>
        <v>Рыбинск, СДЮСШОР-2</v>
      </c>
      <c r="H26" s="136">
        <v>10</v>
      </c>
      <c r="I26" s="136">
        <v>9.73</v>
      </c>
      <c r="J26" s="136">
        <v>9.7799999999999994</v>
      </c>
      <c r="K26" s="287"/>
      <c r="L26" s="136">
        <v>10.36</v>
      </c>
      <c r="M26" s="136">
        <v>10.3</v>
      </c>
      <c r="N26" s="136">
        <v>9.4499999999999993</v>
      </c>
      <c r="O26" s="288">
        <v>10.36</v>
      </c>
      <c r="P26" s="27" t="str">
        <f>IF(O26=0," ",IF(O26&gt;=[1]Разряды!$D$25,[1]Разряды!$D$3,IF(O26&gt;=[1]Разряды!$E$25,[1]Разряды!$E$3,IF(O26&gt;=[1]Разряды!$F$25,[1]Разряды!$F$3,IF(O26&gt;=[1]Разряды!$G$25,[1]Разряды!$G$3,IF(O26&gt;=[1]Разряды!$H$25,[1]Разряды!$H$3,IF(O26&gt;=[1]Разряды!$I$25,[1]Разряды!$I$3,"б/р")))))))</f>
        <v>1юр</v>
      </c>
      <c r="Q26" s="71" t="s">
        <v>19</v>
      </c>
      <c r="R26" s="76" t="str">
        <f>IF(B26=0," ",VLOOKUP($B26,[1]Спортсмены!$B$1:$H$65536,7,FALSE))</f>
        <v>Пивентьевы С.А., И.В.</v>
      </c>
    </row>
    <row r="27" spans="1:18" ht="15" customHeight="1" thickBot="1" x14ac:dyDescent="0.3">
      <c r="A27" s="138"/>
      <c r="B27" s="43"/>
      <c r="C27" s="31" t="str">
        <f>IF(B27=0," ",VLOOKUP(B27,[1]Спортсмены!B$1:H$65536,2,FALSE))</f>
        <v xml:space="preserve"> </v>
      </c>
      <c r="D27" s="174" t="str">
        <f>IF(B27=0," ",VLOOKUP($B27,[1]Спортсмены!$B$1:$H$65536,3,FALSE))</f>
        <v xml:space="preserve"> </v>
      </c>
      <c r="E27" s="33" t="str">
        <f>IF(B27=0," ",IF(VLOOKUP($B27,[1]Спортсмены!$B$1:$H$65536,4,FALSE)=0," ",VLOOKUP($B27,[1]Спортсмены!$B$1:$H$65536,4,FALSE)))</f>
        <v xml:space="preserve"> </v>
      </c>
      <c r="F27" s="31" t="str">
        <f>IF(B27=0," ",VLOOKUP($B27,[1]Спортсмены!$B$1:$H$65536,5,FALSE))</f>
        <v xml:space="preserve"> </v>
      </c>
      <c r="G27" s="170" t="str">
        <f>IF(B27=0," ",VLOOKUP($B27,[1]Спортсмены!$B$1:$H$65536,6,FALSE))</f>
        <v xml:space="preserve"> </v>
      </c>
      <c r="H27" s="171"/>
      <c r="I27" s="171"/>
      <c r="J27" s="171"/>
      <c r="K27" s="172"/>
      <c r="L27" s="148"/>
      <c r="M27" s="148"/>
      <c r="N27" s="148"/>
      <c r="O27" s="173"/>
      <c r="P27" s="29" t="str">
        <f>IF(O27=0," ",IF(O27&gt;=[1]Разряды!$D$25,[1]Разряды!$D$3,IF(O27&gt;=[1]Разряды!$E$25,[1]Разряды!$E$3,IF(O27&gt;=[1]Разряды!$F$25,[1]Разряды!$F$3,IF(O27&gt;=[1]Разряды!$G$25,[1]Разряды!$G$3,IF(O27&gt;=[1]Разряды!$H$25,[1]Разряды!$H$3,IF(O27&gt;=[1]Разряды!$I$25,[1]Разряды!$I$3,"б/р")))))))</f>
        <v xml:space="preserve"> </v>
      </c>
      <c r="Q27" s="138"/>
      <c r="R27" s="31" t="str">
        <f>IF(B27=0," ",VLOOKUP($B27,[1]Спортсмены!$B$1:$H$65536,7,FALSE))</f>
        <v xml:space="preserve"> </v>
      </c>
    </row>
    <row r="28" spans="1:18" ht="15.75" thickTop="1" x14ac:dyDescent="0.25">
      <c r="A28" s="269"/>
      <c r="B28" s="47"/>
      <c r="C28" s="36"/>
      <c r="D28" s="238"/>
      <c r="E28" s="38"/>
      <c r="F28" s="36"/>
      <c r="G28" s="343"/>
      <c r="H28" s="233"/>
      <c r="I28" s="227"/>
      <c r="J28" s="227"/>
      <c r="K28" s="227"/>
      <c r="L28" s="227"/>
      <c r="M28" s="227"/>
      <c r="N28" s="227"/>
      <c r="O28" s="234"/>
      <c r="P28" s="265"/>
      <c r="Q28" s="269"/>
      <c r="R28" s="36"/>
    </row>
    <row r="29" spans="1:18" ht="18" x14ac:dyDescent="0.25">
      <c r="A29"/>
      <c r="B29" s="459"/>
      <c r="C29" s="459"/>
      <c r="D29" s="459"/>
      <c r="E29" s="118"/>
      <c r="F29" s="452" t="s">
        <v>105</v>
      </c>
      <c r="G29" s="452"/>
      <c r="H29" s="452"/>
      <c r="I29" s="452"/>
      <c r="J29" s="452"/>
      <c r="K29" s="452"/>
      <c r="L29" s="452"/>
      <c r="M29" s="119"/>
      <c r="N29" s="453" t="s">
        <v>94</v>
      </c>
      <c r="O29" s="453"/>
      <c r="P29" s="453"/>
      <c r="Q29" s="453"/>
      <c r="R29" s="453"/>
    </row>
    <row r="30" spans="1:18" ht="18" x14ac:dyDescent="0.25">
      <c r="A30" s="1"/>
      <c r="B30" s="121"/>
      <c r="C30" s="121"/>
      <c r="D30" s="115"/>
      <c r="E30" s="118"/>
      <c r="F30" s="118"/>
      <c r="G30" s="122" t="s">
        <v>53</v>
      </c>
      <c r="H30" s="123"/>
      <c r="I30" s="124"/>
      <c r="J30" s="125"/>
      <c r="K30" s="125"/>
      <c r="L30" s="447" t="s">
        <v>40</v>
      </c>
      <c r="M30" s="447"/>
      <c r="N30" s="447"/>
      <c r="O30" s="447"/>
      <c r="P30" s="447"/>
      <c r="Q30" s="259"/>
      <c r="R30" s="126" t="s">
        <v>154</v>
      </c>
    </row>
    <row r="31" spans="1:18" x14ac:dyDescent="0.25">
      <c r="A31" s="405" t="s">
        <v>41</v>
      </c>
      <c r="B31" s="416" t="s">
        <v>42</v>
      </c>
      <c r="C31" s="407" t="s">
        <v>43</v>
      </c>
      <c r="D31" s="407" t="s">
        <v>44</v>
      </c>
      <c r="E31" s="405" t="s">
        <v>45</v>
      </c>
      <c r="F31" s="405" t="s">
        <v>10</v>
      </c>
      <c r="G31" s="405" t="s">
        <v>46</v>
      </c>
      <c r="H31" s="448" t="s">
        <v>47</v>
      </c>
      <c r="I31" s="449"/>
      <c r="J31" s="449"/>
      <c r="K31" s="449"/>
      <c r="L31" s="449"/>
      <c r="M31" s="449"/>
      <c r="N31" s="450"/>
      <c r="O31" s="405" t="s">
        <v>12</v>
      </c>
      <c r="P31" s="416" t="s">
        <v>13</v>
      </c>
      <c r="Q31" s="416" t="s">
        <v>14</v>
      </c>
      <c r="R31" s="436" t="s">
        <v>15</v>
      </c>
    </row>
    <row r="32" spans="1:18" x14ac:dyDescent="0.25">
      <c r="A32" s="443"/>
      <c r="B32" s="441"/>
      <c r="C32" s="444"/>
      <c r="D32" s="444"/>
      <c r="E32" s="441"/>
      <c r="F32" s="441"/>
      <c r="G32" s="441"/>
      <c r="H32" s="445">
        <v>1</v>
      </c>
      <c r="I32" s="407">
        <v>2</v>
      </c>
      <c r="J32" s="407">
        <v>3</v>
      </c>
      <c r="K32" s="127"/>
      <c r="L32" s="407">
        <v>4</v>
      </c>
      <c r="M32" s="407">
        <v>5</v>
      </c>
      <c r="N32" s="407">
        <v>6</v>
      </c>
      <c r="O32" s="443"/>
      <c r="P32" s="441"/>
      <c r="Q32" s="441"/>
      <c r="R32" s="442"/>
    </row>
    <row r="33" spans="1:18" ht="9.75" customHeight="1" x14ac:dyDescent="0.25">
      <c r="A33" s="406"/>
      <c r="B33" s="417"/>
      <c r="C33" s="408"/>
      <c r="D33" s="408"/>
      <c r="E33" s="417"/>
      <c r="F33" s="417"/>
      <c r="G33" s="417"/>
      <c r="H33" s="446"/>
      <c r="I33" s="408"/>
      <c r="J33" s="408"/>
      <c r="K33" s="128"/>
      <c r="L33" s="408"/>
      <c r="M33" s="408"/>
      <c r="N33" s="408"/>
      <c r="O33" s="406"/>
      <c r="P33" s="417"/>
      <c r="Q33" s="417"/>
      <c r="R33" s="437"/>
    </row>
    <row r="34" spans="1:18" x14ac:dyDescent="0.25">
      <c r="A34" s="152">
        <v>1</v>
      </c>
      <c r="B34" s="176">
        <v>124</v>
      </c>
      <c r="C34" s="246" t="str">
        <f>IF(B34=0," ",VLOOKUP(B34,[1]Спортсмены!B$1:H$65536,2,FALSE))</f>
        <v>Трусов Дмитрий</v>
      </c>
      <c r="D34" s="245" t="str">
        <f>IF(B34=0," ",VLOOKUP($B34,[1]Спортсмены!$B$1:$H$65536,3,FALSE))</f>
        <v>09.06.1994</v>
      </c>
      <c r="E34" s="177" t="str">
        <f>IF(B34=0," ",IF(VLOOKUP($B34,[1]Спортсмены!$B$1:$H$65536,4,FALSE)=0," ",VLOOKUP($B34,[1]Спортсмены!$B$1:$H$65536,4,FALSE)))</f>
        <v>1р</v>
      </c>
      <c r="F34" s="246" t="str">
        <f>IF(B34=0," ",VLOOKUP($B34,[1]Спортсмены!$B$1:$H$65536,5,FALSE))</f>
        <v>Ярославская</v>
      </c>
      <c r="G34" s="246" t="str">
        <f>IF(B34=0," ",VLOOKUP($B34,[1]Спортсмены!$B$1:$H$65536,6,FALSE))</f>
        <v>Рыбинск, СДЮСШОР-2</v>
      </c>
      <c r="H34" s="175">
        <v>11.9</v>
      </c>
      <c r="I34" s="175">
        <v>12.5</v>
      </c>
      <c r="J34" s="175">
        <v>12.76</v>
      </c>
      <c r="K34" s="289"/>
      <c r="L34" s="175" t="s">
        <v>51</v>
      </c>
      <c r="M34" s="175">
        <v>12.28</v>
      </c>
      <c r="N34" s="175">
        <v>12.68</v>
      </c>
      <c r="O34" s="288">
        <v>12.76</v>
      </c>
      <c r="P34" s="176" t="str">
        <f>IF(O34=0," ",IF(O34&gt;=[1]Разряды!$D$26,[1]Разряды!$D$3,IF(O34&gt;=[1]Разряды!$E$26,[1]Разряды!$E$3,IF(O34&gt;=[1]Разряды!$F$26,[1]Разряды!$F$3,IF(O34&gt;=[1]Разряды!$G$26,[1]Разряды!$G$3,IF(O34&gt;=[1]Разряды!$H$26,[1]Разряды!$H$3,IF(O34&gt;=[1]Разряды!$I$26,[1]Разряды!$I$3,"б/р")))))))</f>
        <v>2р</v>
      </c>
      <c r="Q34" s="177" t="s">
        <v>19</v>
      </c>
      <c r="R34" s="246" t="str">
        <f>IF(B34=0," ",VLOOKUP($B34,[1]Спортсмены!$B$1:$H$65536,7,FALSE))</f>
        <v>Пивентьевы С.А., И.В.</v>
      </c>
    </row>
    <row r="35" spans="1:18" ht="15.75" thickBot="1" x14ac:dyDescent="0.3">
      <c r="A35" s="109"/>
      <c r="B35" s="43"/>
      <c r="C35" s="31" t="str">
        <f>IF(B35=0," ",VLOOKUP(B35,[1]Спортсмены!B$1:H$65536,2,FALSE))</f>
        <v xml:space="preserve"> </v>
      </c>
      <c r="D35" s="174" t="str">
        <f>IF(B35=0," ",VLOOKUP($B35,[1]Спортсмены!$B$1:$H$65536,3,FALSE))</f>
        <v xml:space="preserve"> </v>
      </c>
      <c r="E35" s="33" t="str">
        <f>IF(B35=0," ",IF(VLOOKUP($B35,[1]Спортсмены!$B$1:$H$65536,4,FALSE)=0," ",VLOOKUP($B35,[1]Спортсмены!$B$1:$H$65536,4,FALSE)))</f>
        <v xml:space="preserve"> </v>
      </c>
      <c r="F35" s="31" t="str">
        <f>IF(B35=0," ",VLOOKUP($B35,[1]Спортсмены!$B$1:$H$65536,5,FALSE))</f>
        <v xml:space="preserve"> </v>
      </c>
      <c r="G35" s="170" t="str">
        <f>IF(B35=0," ",VLOOKUP($B35,[1]Спортсмены!$B$1:$H$65536,6,FALSE))</f>
        <v xml:space="preserve"> </v>
      </c>
      <c r="H35" s="171"/>
      <c r="I35" s="171"/>
      <c r="J35" s="171"/>
      <c r="K35" s="172"/>
      <c r="L35" s="148"/>
      <c r="M35" s="148"/>
      <c r="N35" s="148"/>
      <c r="O35" s="229"/>
      <c r="P35" s="29" t="str">
        <f>IF(O35=0," ",IF(O35&gt;=[1]Разряды!$D$26,[1]Разряды!$D$3,IF(O35&gt;=[1]Разряды!$E$26,[1]Разряды!$E$3,IF(O35&gt;=[1]Разряды!$F$26,[1]Разряды!$F$3,IF(O35&gt;=[1]Разряды!$G$26,[1]Разряды!$G$3,IF(O35&gt;=[1]Разряды!$H$26,[1]Разряды!$H$3,IF(O35&gt;=[1]Разряды!$I$26,[1]Разряды!$I$3,"б/р")))))))</f>
        <v xml:space="preserve"> </v>
      </c>
      <c r="Q35" s="138"/>
      <c r="R35" s="31" t="str">
        <f>IF(B35=0," ",VLOOKUP($B35,[1]Спортсмены!$B$1:$H$65536,7,FALSE))</f>
        <v xml:space="preserve"> </v>
      </c>
    </row>
    <row r="36" spans="1:18" ht="15.75" thickTop="1" x14ac:dyDescent="0.25">
      <c r="A36" s="262"/>
      <c r="B36" s="47"/>
      <c r="C36" s="36"/>
      <c r="D36" s="238"/>
      <c r="E36" s="38"/>
      <c r="F36" s="36"/>
      <c r="G36" s="343"/>
      <c r="H36" s="227"/>
      <c r="I36" s="227"/>
      <c r="J36" s="227"/>
      <c r="K36" s="227"/>
      <c r="L36" s="227"/>
      <c r="M36" s="227"/>
      <c r="N36" s="227"/>
      <c r="O36" s="234"/>
      <c r="P36" s="265"/>
      <c r="Q36" s="269"/>
      <c r="R36" s="36"/>
    </row>
    <row r="37" spans="1:18" ht="15" customHeight="1" x14ac:dyDescent="0.25">
      <c r="A37"/>
      <c r="B37" s="459"/>
      <c r="C37" s="459"/>
      <c r="D37" s="459"/>
      <c r="E37" s="118"/>
      <c r="F37" s="452" t="s">
        <v>22</v>
      </c>
      <c r="G37" s="452"/>
      <c r="H37" s="452"/>
      <c r="I37" s="452"/>
      <c r="J37" s="452"/>
      <c r="K37" s="452"/>
      <c r="L37" s="452"/>
      <c r="M37" s="119"/>
      <c r="N37" s="453" t="s">
        <v>94</v>
      </c>
      <c r="O37" s="453"/>
      <c r="P37" s="453"/>
      <c r="Q37" s="453"/>
      <c r="R37" s="453"/>
    </row>
    <row r="38" spans="1:18" ht="18" x14ac:dyDescent="0.25">
      <c r="A38" s="1"/>
      <c r="B38" s="121"/>
      <c r="C38" s="121"/>
      <c r="D38" s="115"/>
      <c r="E38" s="118"/>
      <c r="F38" s="118"/>
      <c r="G38" s="122" t="s">
        <v>54</v>
      </c>
      <c r="H38" s="123"/>
      <c r="I38" s="124"/>
      <c r="J38" s="125"/>
      <c r="K38" s="125"/>
      <c r="L38" s="447" t="s">
        <v>40</v>
      </c>
      <c r="M38" s="447"/>
      <c r="N38" s="447"/>
      <c r="O38" s="447"/>
      <c r="P38" s="447"/>
      <c r="Q38" s="259"/>
      <c r="R38" s="126" t="s">
        <v>154</v>
      </c>
    </row>
    <row r="39" spans="1:18" x14ac:dyDescent="0.25">
      <c r="A39" s="405" t="s">
        <v>41</v>
      </c>
      <c r="B39" s="416" t="s">
        <v>42</v>
      </c>
      <c r="C39" s="407" t="s">
        <v>43</v>
      </c>
      <c r="D39" s="407" t="s">
        <v>44</v>
      </c>
      <c r="E39" s="405" t="s">
        <v>45</v>
      </c>
      <c r="F39" s="405" t="s">
        <v>10</v>
      </c>
      <c r="G39" s="405" t="s">
        <v>46</v>
      </c>
      <c r="H39" s="448" t="s">
        <v>47</v>
      </c>
      <c r="I39" s="449"/>
      <c r="J39" s="449"/>
      <c r="K39" s="449"/>
      <c r="L39" s="449"/>
      <c r="M39" s="449"/>
      <c r="N39" s="450"/>
      <c r="O39" s="405" t="s">
        <v>12</v>
      </c>
      <c r="P39" s="416" t="s">
        <v>13</v>
      </c>
      <c r="Q39" s="416" t="s">
        <v>14</v>
      </c>
      <c r="R39" s="436" t="s">
        <v>15</v>
      </c>
    </row>
    <row r="40" spans="1:18" x14ac:dyDescent="0.25">
      <c r="A40" s="443"/>
      <c r="B40" s="441"/>
      <c r="C40" s="444"/>
      <c r="D40" s="444"/>
      <c r="E40" s="441"/>
      <c r="F40" s="441"/>
      <c r="G40" s="441"/>
      <c r="H40" s="445">
        <v>1</v>
      </c>
      <c r="I40" s="407">
        <v>2</v>
      </c>
      <c r="J40" s="407">
        <v>3</v>
      </c>
      <c r="K40" s="127"/>
      <c r="L40" s="407">
        <v>4</v>
      </c>
      <c r="M40" s="407">
        <v>5</v>
      </c>
      <c r="N40" s="407">
        <v>6</v>
      </c>
      <c r="O40" s="443"/>
      <c r="P40" s="441"/>
      <c r="Q40" s="441"/>
      <c r="R40" s="442"/>
    </row>
    <row r="41" spans="1:18" x14ac:dyDescent="0.25">
      <c r="A41" s="406"/>
      <c r="B41" s="417"/>
      <c r="C41" s="408"/>
      <c r="D41" s="408"/>
      <c r="E41" s="417"/>
      <c r="F41" s="417"/>
      <c r="G41" s="417"/>
      <c r="H41" s="446"/>
      <c r="I41" s="408"/>
      <c r="J41" s="408"/>
      <c r="K41" s="128"/>
      <c r="L41" s="408"/>
      <c r="M41" s="408"/>
      <c r="N41" s="408"/>
      <c r="O41" s="406"/>
      <c r="P41" s="417"/>
      <c r="Q41" s="417"/>
      <c r="R41" s="437"/>
    </row>
    <row r="42" spans="1:18" x14ac:dyDescent="0.25">
      <c r="A42" s="152">
        <v>1</v>
      </c>
      <c r="B42" s="176">
        <v>107</v>
      </c>
      <c r="C42" s="246" t="str">
        <f>IF(B42=0," ",VLOOKUP(B42,[1]Спортсмены!B$1:H$65536,2,FALSE))</f>
        <v>Дорожкин Владимир</v>
      </c>
      <c r="D42" s="245" t="str">
        <f>IF(B42=0," ",VLOOKUP($B42,[1]Спортсмены!$B$1:$H$65536,3,FALSE))</f>
        <v>04.04.1983</v>
      </c>
      <c r="E42" s="177" t="str">
        <f>IF(B42=0," ",IF(VLOOKUP($B42,[1]Спортсмены!$B$1:$H$65536,4,FALSE)=0," ",VLOOKUP($B42,[1]Спортсмены!$B$1:$H$65536,4,FALSE)))</f>
        <v>МС</v>
      </c>
      <c r="F42" s="246" t="str">
        <f>IF(B42=0," ",VLOOKUP($B42,[1]Спортсмены!$B$1:$H$65536,5,FALSE))</f>
        <v>Ярославская</v>
      </c>
      <c r="G42" s="246" t="str">
        <f>IF(B42=0," ",VLOOKUP($B42,[1]Спортсмены!$B$1:$H$65536,6,FALSE))</f>
        <v>Рыбинск, СДЮСШОР-2</v>
      </c>
      <c r="H42" s="175">
        <v>13.53</v>
      </c>
      <c r="I42" s="175">
        <v>13.87</v>
      </c>
      <c r="J42" s="175">
        <v>13.72</v>
      </c>
      <c r="K42" s="287"/>
      <c r="L42" s="175">
        <v>13.71</v>
      </c>
      <c r="M42" s="175">
        <v>13.98</v>
      </c>
      <c r="N42" s="175">
        <v>14.02</v>
      </c>
      <c r="O42" s="288">
        <v>14.02</v>
      </c>
      <c r="P42" s="176" t="str">
        <f>IF(O42=0," ",IF(O42&gt;=[1]Разряды!$D$26,[1]Разряды!$D$3,IF(O42&gt;=[1]Разряды!$E$26,[1]Разряды!$E$3,IF(O42&gt;=[1]Разряды!$F$26,[1]Разряды!$F$3,IF(O42&gt;=[1]Разряды!$G$26,[1]Разряды!$G$3,IF(O42&gt;=[1]Разряды!$H$26,[1]Разряды!$H$3,IF(O42&gt;=[1]Разряды!$I$26,[1]Разряды!$I$3,"б/р")))))))</f>
        <v>1р</v>
      </c>
      <c r="Q42" s="177" t="s">
        <v>19</v>
      </c>
      <c r="R42" s="246" t="str">
        <f>IF(B42=0," ",VLOOKUP($B42,[1]Спортсмены!$B$1:$H$65536,7,FALSE))</f>
        <v>Дорожкин В.К.</v>
      </c>
    </row>
    <row r="43" spans="1:18" x14ac:dyDescent="0.25">
      <c r="A43" s="19">
        <v>2</v>
      </c>
      <c r="B43" s="27">
        <v>467</v>
      </c>
      <c r="C43" s="250" t="str">
        <f>IF(B43=0," ",VLOOKUP(B43,[1]Спортсмены!B$1:H$65536,2,FALSE))</f>
        <v>Дробаха Игорь</v>
      </c>
      <c r="D43" s="332" t="str">
        <f>IF(B43=0," ",VLOOKUP($B43,[1]Спортсмены!$B$1:$H$65536,3,FALSE))</f>
        <v>1993</v>
      </c>
      <c r="E43" s="103" t="str">
        <f>IF(B43=0," ",IF(VLOOKUP($B43,[1]Спортсмены!$B$1:$H$65536,4,FALSE)=0," ",VLOOKUP($B43,[1]Спортсмены!$B$1:$H$65536,4,FALSE)))</f>
        <v>1р</v>
      </c>
      <c r="F43" s="250" t="str">
        <f>IF(B43=0," ",VLOOKUP($B43,[1]Спортсмены!$B$1:$H$65536,5,FALSE))</f>
        <v>Ярославская</v>
      </c>
      <c r="G43" s="250" t="str">
        <f>IF(B43=0," ",VLOOKUP($B43,[1]Спортсмены!$B$1:$H$65536,6,FALSE))</f>
        <v>Рыбинск, СДЮСШОР-2</v>
      </c>
      <c r="H43" s="228">
        <v>13.43</v>
      </c>
      <c r="I43" s="228" t="s">
        <v>51</v>
      </c>
      <c r="J43" s="228">
        <v>13.43</v>
      </c>
      <c r="K43" s="287"/>
      <c r="L43" s="228">
        <v>13.55</v>
      </c>
      <c r="M43" s="228">
        <v>13.34</v>
      </c>
      <c r="N43" s="228">
        <v>13.78</v>
      </c>
      <c r="O43" s="290">
        <v>13.78</v>
      </c>
      <c r="P43" s="90" t="str">
        <f>IF(O43=0," ",IF(O43&gt;=[1]Разряды!$D$26,[1]Разряды!$D$3,IF(O43&gt;=[1]Разряды!$E$26,[1]Разряды!$E$3,IF(O43&gt;=[1]Разряды!$F$26,[1]Разряды!$F$3,IF(O43&gt;=[1]Разряды!$G$26,[1]Разряды!$G$3,IF(O43&gt;=[1]Разряды!$H$26,[1]Разряды!$H$3,IF(O43&gt;=[1]Разряды!$I$26,[1]Разряды!$I$3,"б/р")))))))</f>
        <v>2р</v>
      </c>
      <c r="Q43" s="103" t="s">
        <v>19</v>
      </c>
      <c r="R43" s="250" t="str">
        <f>IF(B43=0," ",VLOOKUP($B43,[1]Спортсмены!$B$1:$H$65536,7,FALSE))</f>
        <v>Пивентьевы С.А., И.В.</v>
      </c>
    </row>
    <row r="44" spans="1:18" x14ac:dyDescent="0.25">
      <c r="A44" s="48">
        <v>3</v>
      </c>
      <c r="B44" s="27">
        <v>167</v>
      </c>
      <c r="C44" s="250" t="str">
        <f>IF(B44=0," ",VLOOKUP(B44,[1]Спортсмены!B$1:H$65536,2,FALSE))</f>
        <v>Батов Михаил</v>
      </c>
      <c r="D44" s="332" t="str">
        <f>IF(B44=0," ",VLOOKUP($B44,[1]Спортсмены!$B$1:$H$65536,3,FALSE))</f>
        <v>18.05.1981</v>
      </c>
      <c r="E44" s="103" t="str">
        <f>IF(B44=0," ",IF(VLOOKUP($B44,[1]Спортсмены!$B$1:$H$65536,4,FALSE)=0," ",VLOOKUP($B44,[1]Спортсмены!$B$1:$H$65536,4,FALSE)))</f>
        <v>3р</v>
      </c>
      <c r="F44" s="250" t="str">
        <f>IF(B44=0," ",VLOOKUP($B44,[1]Спортсмены!$B$1:$H$65536,5,FALSE))</f>
        <v>Ярославская</v>
      </c>
      <c r="G44" s="250" t="str">
        <f>IF(B44=0," ",VLOOKUP($B44,[1]Спортсмены!$B$1:$H$65536,6,FALSE))</f>
        <v>Ярославль, СК "Соратник"</v>
      </c>
      <c r="H44" s="228" t="s">
        <v>51</v>
      </c>
      <c r="I44" s="228">
        <v>8</v>
      </c>
      <c r="J44" s="228">
        <v>7.61</v>
      </c>
      <c r="K44" s="287"/>
      <c r="L44" s="228">
        <v>7.66</v>
      </c>
      <c r="M44" s="228">
        <v>9.1</v>
      </c>
      <c r="N44" s="228">
        <v>8.4499999999999993</v>
      </c>
      <c r="O44" s="290">
        <v>9.1</v>
      </c>
      <c r="P44" s="103" t="s">
        <v>155</v>
      </c>
      <c r="Q44" s="103" t="s">
        <v>19</v>
      </c>
      <c r="R44" s="250" t="str">
        <f>IF(B44=0," ",VLOOKUP($B44,[1]Спортсмены!$B$1:$H$65536,7,FALSE))</f>
        <v>Маляренко С.В.</v>
      </c>
    </row>
    <row r="45" spans="1:18" ht="15.75" thickBot="1" x14ac:dyDescent="0.3">
      <c r="A45" s="263"/>
      <c r="B45" s="224"/>
      <c r="C45" s="110" t="str">
        <f>IF(B45=0," ",VLOOKUP(B45,[1]Спортсмены!B$1:H$65536,2,FALSE))</f>
        <v xml:space="preserve"> </v>
      </c>
      <c r="D45" s="112" t="str">
        <f>IF(B45=0," ",VLOOKUP($B45,[1]Спортсмены!$B$1:$H$65536,3,FALSE))</f>
        <v xml:space="preserve"> </v>
      </c>
      <c r="E45" s="111" t="str">
        <f>IF(B45=0," ",IF(VLOOKUP($B45,[1]Спортсмены!$B$1:$H$65536,4,FALSE)=0," ",VLOOKUP($B45,[1]Спортсмены!$B$1:$H$65536,4,FALSE)))</f>
        <v xml:space="preserve"> </v>
      </c>
      <c r="F45" s="110" t="str">
        <f>IF(B45=0," ",VLOOKUP($B45,[1]Спортсмены!$B$1:$H$65536,5,FALSE))</f>
        <v xml:space="preserve"> </v>
      </c>
      <c r="G45" s="110" t="str">
        <f>IF(B45=0," ",VLOOKUP($B45,[1]Спортсмены!$B$1:$H$65536,6,FALSE))</f>
        <v xml:space="preserve"> </v>
      </c>
      <c r="H45" s="230"/>
      <c r="I45" s="230"/>
      <c r="J45" s="230"/>
      <c r="K45" s="231"/>
      <c r="L45" s="232"/>
      <c r="M45" s="232"/>
      <c r="N45" s="232"/>
      <c r="O45" s="229"/>
      <c r="P45" s="266" t="str">
        <f>IF(O45=0," ",IF(O45&gt;=[1]Разряды!$D$26,[1]Разряды!$D$3,IF(O45&gt;=[1]Разряды!$E$26,[1]Разряды!$E$3,IF(O45&gt;=[1]Разряды!$F$26,[1]Разряды!$F$3,IF(O45&gt;=[1]Разряды!$G$26,[1]Разряды!$G$3,IF(O45&gt;=[1]Разряды!$H$26,[1]Разряды!$H$3,IF(O45&gt;=[1]Разряды!$I$26,[1]Разряды!$I$3,"б/р")))))))</f>
        <v xml:space="preserve"> </v>
      </c>
      <c r="Q45" s="270"/>
      <c r="R45" s="110" t="str">
        <f>IF(B45=0," ",VLOOKUP($B45,[1]Спортсмены!$B$1:$H$65536,7,FALSE))</f>
        <v xml:space="preserve"> </v>
      </c>
    </row>
    <row r="46" spans="1:18" ht="16.5" thickTop="1" x14ac:dyDescent="0.25">
      <c r="A46" s="161"/>
      <c r="B46" s="161"/>
      <c r="C46" s="341"/>
      <c r="D46" s="154"/>
      <c r="E46" s="154"/>
      <c r="F46" s="341"/>
      <c r="G46" s="341"/>
      <c r="H46" s="339"/>
      <c r="I46" s="144"/>
      <c r="J46" s="144"/>
      <c r="K46" s="144"/>
      <c r="L46" s="144"/>
      <c r="M46" s="227"/>
      <c r="N46" s="227"/>
      <c r="O46" s="340"/>
      <c r="P46" s="161"/>
      <c r="Q46" s="161"/>
      <c r="R46" s="155"/>
    </row>
    <row r="47" spans="1:18" ht="15.75" x14ac:dyDescent="0.25">
      <c r="A47" s="202"/>
      <c r="B47" s="269"/>
      <c r="C47" s="36" t="s">
        <v>156</v>
      </c>
      <c r="D47" s="144"/>
      <c r="E47" s="38"/>
      <c r="F47" s="36"/>
      <c r="G47" s="36" t="s">
        <v>157</v>
      </c>
      <c r="H47" s="36"/>
      <c r="I47" s="344"/>
      <c r="J47" s="345"/>
      <c r="K47" s="346"/>
      <c r="L47" s="345"/>
      <c r="M47" s="347"/>
      <c r="N47" s="348"/>
      <c r="O47" s="47"/>
      <c r="P47" s="38"/>
      <c r="Q47" s="343"/>
      <c r="R47" s="155"/>
    </row>
    <row r="48" spans="1:18" ht="15.75" x14ac:dyDescent="0.25">
      <c r="A48" s="202"/>
      <c r="B48" s="269"/>
      <c r="C48" s="36"/>
      <c r="D48" s="144"/>
      <c r="E48" s="38"/>
      <c r="F48" s="36"/>
      <c r="G48" s="36"/>
      <c r="H48" s="36"/>
      <c r="I48" s="344"/>
      <c r="J48" s="345"/>
      <c r="K48" s="346"/>
      <c r="L48" s="345"/>
      <c r="M48" s="347"/>
      <c r="N48" s="348"/>
      <c r="O48" s="47"/>
      <c r="P48" s="38"/>
      <c r="Q48" s="343"/>
      <c r="R48" s="155"/>
    </row>
    <row r="49" spans="1:18" ht="15.75" x14ac:dyDescent="0.25">
      <c r="A49" s="202"/>
      <c r="B49" s="269"/>
      <c r="C49" s="36"/>
      <c r="D49" s="144"/>
      <c r="E49" s="38"/>
      <c r="F49" s="36"/>
      <c r="G49" s="36"/>
      <c r="H49" s="36"/>
      <c r="I49" s="344"/>
      <c r="J49" s="345"/>
      <c r="K49" s="346"/>
      <c r="L49" s="345"/>
      <c r="M49" s="347"/>
      <c r="N49" s="348"/>
      <c r="O49" s="47"/>
      <c r="P49" s="38"/>
      <c r="Q49" s="343"/>
      <c r="R49" s="155"/>
    </row>
    <row r="50" spans="1:18" ht="15.75" x14ac:dyDescent="0.25">
      <c r="A50" s="202"/>
      <c r="B50" s="269"/>
      <c r="C50" s="36"/>
      <c r="D50" s="144"/>
      <c r="E50" s="38"/>
      <c r="F50" s="36"/>
      <c r="G50" s="36"/>
      <c r="H50" s="36"/>
      <c r="I50" s="344"/>
      <c r="J50" s="345"/>
      <c r="K50" s="346"/>
      <c r="L50" s="345"/>
      <c r="M50" s="347"/>
      <c r="N50" s="348"/>
      <c r="O50" s="47"/>
      <c r="P50" s="38"/>
      <c r="Q50" s="343"/>
      <c r="R50" s="155"/>
    </row>
    <row r="51" spans="1:18" ht="15.75" x14ac:dyDescent="0.25">
      <c r="A51" s="202"/>
      <c r="B51" s="269"/>
      <c r="C51" s="36" t="s">
        <v>158</v>
      </c>
      <c r="D51" s="144"/>
      <c r="E51" s="38"/>
      <c r="F51" s="36"/>
      <c r="G51" s="36" t="s">
        <v>159</v>
      </c>
      <c r="H51" s="36"/>
      <c r="I51" s="344"/>
      <c r="J51" s="345"/>
      <c r="K51" s="346"/>
      <c r="L51" s="345"/>
      <c r="M51" s="347"/>
      <c r="N51" s="348"/>
      <c r="O51" s="47"/>
      <c r="P51" s="38"/>
      <c r="Q51" s="343"/>
      <c r="R51" s="155"/>
    </row>
    <row r="52" spans="1:18" ht="15.75" x14ac:dyDescent="0.25">
      <c r="A52" s="202"/>
      <c r="B52" s="269"/>
      <c r="C52" s="36"/>
      <c r="D52" s="144"/>
      <c r="E52" s="38"/>
      <c r="F52" s="36"/>
      <c r="G52" s="36"/>
      <c r="H52" s="36"/>
      <c r="I52" s="344"/>
      <c r="J52" s="345"/>
      <c r="K52" s="346"/>
      <c r="L52" s="345"/>
      <c r="M52" s="347"/>
      <c r="N52" s="348"/>
      <c r="O52" s="47"/>
      <c r="P52" s="38"/>
      <c r="Q52" s="343"/>
      <c r="R52" s="155"/>
    </row>
    <row r="53" spans="1:18" ht="15.75" x14ac:dyDescent="0.25">
      <c r="A53" s="202"/>
      <c r="B53" s="269"/>
      <c r="C53" s="155"/>
      <c r="D53" s="156"/>
      <c r="E53" s="154"/>
      <c r="F53" s="155"/>
      <c r="G53" s="155"/>
      <c r="H53" s="155"/>
      <c r="I53" s="349"/>
      <c r="J53" s="345"/>
      <c r="K53" s="346"/>
      <c r="L53" s="345"/>
      <c r="M53" s="347"/>
      <c r="N53" s="348"/>
      <c r="O53" s="47"/>
      <c r="P53" s="38"/>
      <c r="Q53" s="343"/>
      <c r="R53" s="155"/>
    </row>
    <row r="54" spans="1:18" ht="15.75" x14ac:dyDescent="0.25">
      <c r="A54" s="161"/>
      <c r="B54" s="161"/>
      <c r="C54" s="341"/>
      <c r="D54" s="154"/>
      <c r="E54" s="154"/>
      <c r="F54" s="341"/>
      <c r="G54" s="341"/>
      <c r="H54" s="339"/>
      <c r="I54" s="144"/>
      <c r="J54" s="144"/>
      <c r="K54" s="144"/>
      <c r="L54" s="144"/>
      <c r="M54" s="227"/>
      <c r="N54" s="227"/>
      <c r="O54" s="340"/>
      <c r="P54" s="161"/>
      <c r="Q54" s="161"/>
      <c r="R54" s="155"/>
    </row>
    <row r="55" spans="1:18" ht="15.75" x14ac:dyDescent="0.25">
      <c r="A55" s="161"/>
      <c r="B55" s="161"/>
      <c r="C55" s="341"/>
      <c r="D55" s="154"/>
      <c r="E55" s="154"/>
      <c r="F55" s="341"/>
      <c r="G55" s="341"/>
      <c r="H55" s="339"/>
      <c r="I55" s="144"/>
      <c r="J55" s="144"/>
      <c r="K55" s="144"/>
      <c r="L55" s="144"/>
      <c r="M55" s="227"/>
      <c r="N55" s="227"/>
      <c r="O55" s="340"/>
      <c r="P55" s="161"/>
      <c r="Q55" s="161"/>
      <c r="R55" s="155"/>
    </row>
    <row r="56" spans="1:18" ht="15.75" x14ac:dyDescent="0.25">
      <c r="A56" s="161"/>
      <c r="B56" s="161"/>
      <c r="C56" s="341"/>
      <c r="D56" s="154"/>
      <c r="E56" s="154"/>
      <c r="F56" s="341"/>
      <c r="G56" s="341"/>
      <c r="H56" s="339"/>
      <c r="I56" s="144"/>
      <c r="J56" s="144"/>
      <c r="K56" s="144"/>
      <c r="L56" s="144"/>
      <c r="M56" s="227"/>
      <c r="N56" s="227"/>
      <c r="O56" s="340"/>
      <c r="P56" s="161"/>
      <c r="Q56" s="161"/>
      <c r="R56" s="155"/>
    </row>
    <row r="57" spans="1:18" ht="15.75" x14ac:dyDescent="0.25">
      <c r="A57" s="161"/>
      <c r="B57" s="161"/>
      <c r="C57" s="341"/>
      <c r="D57" s="154"/>
      <c r="E57" s="154"/>
      <c r="F57" s="341"/>
      <c r="G57" s="341"/>
      <c r="H57" s="339"/>
      <c r="I57" s="144"/>
      <c r="J57" s="144"/>
      <c r="K57" s="144"/>
      <c r="L57" s="144"/>
      <c r="M57" s="227"/>
      <c r="N57" s="227"/>
      <c r="O57" s="340"/>
      <c r="P57" s="161"/>
      <c r="Q57" s="161"/>
      <c r="R57" s="155"/>
    </row>
    <row r="58" spans="1:18" ht="15.75" x14ac:dyDescent="0.25">
      <c r="A58" s="161"/>
      <c r="B58" s="161"/>
      <c r="C58" s="341"/>
      <c r="D58" s="154"/>
      <c r="E58" s="154"/>
      <c r="F58" s="341"/>
      <c r="G58" s="341"/>
      <c r="H58" s="339"/>
      <c r="I58" s="144"/>
      <c r="J58" s="144"/>
      <c r="K58" s="144"/>
      <c r="L58" s="144"/>
      <c r="M58" s="227"/>
      <c r="N58" s="227"/>
      <c r="O58" s="340"/>
      <c r="P58" s="161"/>
      <c r="Q58" s="161"/>
      <c r="R58" s="155"/>
    </row>
    <row r="59" spans="1:18" ht="15.75" x14ac:dyDescent="0.25">
      <c r="A59" s="161"/>
      <c r="B59" s="161"/>
      <c r="C59" s="341"/>
      <c r="D59" s="154"/>
      <c r="E59" s="154"/>
      <c r="F59" s="341"/>
      <c r="G59" s="341"/>
      <c r="H59" s="339"/>
      <c r="I59" s="144"/>
      <c r="J59" s="144"/>
      <c r="K59" s="144"/>
      <c r="L59" s="144"/>
      <c r="M59" s="227"/>
      <c r="N59" s="227"/>
      <c r="O59" s="340"/>
      <c r="P59" s="161"/>
      <c r="Q59" s="161"/>
      <c r="R59" s="155"/>
    </row>
  </sheetData>
  <mergeCells count="91">
    <mergeCell ref="N40:N41"/>
    <mergeCell ref="B37:D37"/>
    <mergeCell ref="F37:L37"/>
    <mergeCell ref="N37:R37"/>
    <mergeCell ref="L38:P38"/>
    <mergeCell ref="F39:F41"/>
    <mergeCell ref="G39:G41"/>
    <mergeCell ref="H39:N39"/>
    <mergeCell ref="O39:O41"/>
    <mergeCell ref="P39:P41"/>
    <mergeCell ref="Q39:Q41"/>
    <mergeCell ref="R39:R41"/>
    <mergeCell ref="H40:H41"/>
    <mergeCell ref="I40:I41"/>
    <mergeCell ref="J40:J41"/>
    <mergeCell ref="L40:L41"/>
    <mergeCell ref="M40:M41"/>
    <mergeCell ref="B29:D29"/>
    <mergeCell ref="F29:L29"/>
    <mergeCell ref="N29:R29"/>
    <mergeCell ref="L30:P30"/>
    <mergeCell ref="A31:A33"/>
    <mergeCell ref="B31:B33"/>
    <mergeCell ref="C31:C33"/>
    <mergeCell ref="D31:D33"/>
    <mergeCell ref="E31:E33"/>
    <mergeCell ref="F31:F33"/>
    <mergeCell ref="G31:G33"/>
    <mergeCell ref="H31:N31"/>
    <mergeCell ref="O31:O33"/>
    <mergeCell ref="P31:P33"/>
    <mergeCell ref="Q31:Q33"/>
    <mergeCell ref="R31:R33"/>
    <mergeCell ref="Q23:Q25"/>
    <mergeCell ref="R23:R25"/>
    <mergeCell ref="H24:H25"/>
    <mergeCell ref="I24:I25"/>
    <mergeCell ref="J24:J25"/>
    <mergeCell ref="L24:L25"/>
    <mergeCell ref="M24:M25"/>
    <mergeCell ref="N24:N25"/>
    <mergeCell ref="F23:F25"/>
    <mergeCell ref="G23:G25"/>
    <mergeCell ref="H23:N23"/>
    <mergeCell ref="O23:O25"/>
    <mergeCell ref="P23:P25"/>
    <mergeCell ref="A23:A25"/>
    <mergeCell ref="B23:B25"/>
    <mergeCell ref="C23:C25"/>
    <mergeCell ref="D23:D25"/>
    <mergeCell ref="E23:E25"/>
    <mergeCell ref="J9:J10"/>
    <mergeCell ref="L9:L10"/>
    <mergeCell ref="M9:M10"/>
    <mergeCell ref="N9:N10"/>
    <mergeCell ref="B21:D21"/>
    <mergeCell ref="F21:L21"/>
    <mergeCell ref="N21:R21"/>
    <mergeCell ref="F6:L6"/>
    <mergeCell ref="N6:R6"/>
    <mergeCell ref="A8:A10"/>
    <mergeCell ref="B8:B10"/>
    <mergeCell ref="C8:C10"/>
    <mergeCell ref="D8:D10"/>
    <mergeCell ref="E8:E10"/>
    <mergeCell ref="F8:F10"/>
    <mergeCell ref="G8:G10"/>
    <mergeCell ref="H8:N8"/>
    <mergeCell ref="O8:O10"/>
    <mergeCell ref="P8:P10"/>
    <mergeCell ref="Q8:Q10"/>
    <mergeCell ref="R8:R10"/>
    <mergeCell ref="H9:H10"/>
    <mergeCell ref="I9:I10"/>
    <mergeCell ref="A1:R1"/>
    <mergeCell ref="A2:R2"/>
    <mergeCell ref="D5:R5"/>
    <mergeCell ref="D3:R3"/>
    <mergeCell ref="D4:R4"/>
    <mergeCell ref="L22:P22"/>
    <mergeCell ref="H32:H33"/>
    <mergeCell ref="I32:I33"/>
    <mergeCell ref="J32:J33"/>
    <mergeCell ref="L32:L33"/>
    <mergeCell ref="M32:M33"/>
    <mergeCell ref="N32:N33"/>
    <mergeCell ref="A39:A41"/>
    <mergeCell ref="B39:B41"/>
    <mergeCell ref="C39:C41"/>
    <mergeCell ref="D39:D41"/>
    <mergeCell ref="E39:E4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workbookViewId="0">
      <selection activeCell="A43" sqref="A43:XFD169"/>
    </sheetView>
  </sheetViews>
  <sheetFormatPr defaultRowHeight="15" x14ac:dyDescent="0.25"/>
  <cols>
    <col min="1" max="1" width="5.28515625" customWidth="1"/>
    <col min="2" max="2" width="4.7109375" customWidth="1"/>
    <col min="3" max="3" width="5.5703125" customWidth="1"/>
    <col min="4" max="5" width="21.42578125" customWidth="1"/>
    <col min="6" max="6" width="4.85546875" customWidth="1"/>
    <col min="7" max="9" width="4.7109375" customWidth="1"/>
    <col min="10" max="10" width="5.140625" customWidth="1"/>
    <col min="11" max="11" width="4.85546875" customWidth="1"/>
    <col min="12" max="12" width="4.7109375" customWidth="1"/>
    <col min="13" max="14" width="4.85546875" customWidth="1"/>
    <col min="15" max="15" width="5.140625" customWidth="1"/>
    <col min="16" max="16" width="4.42578125" customWidth="1"/>
    <col min="17" max="17" width="4.85546875" customWidth="1"/>
    <col min="18" max="18" width="5" customWidth="1"/>
    <col min="19" max="19" width="4.85546875" customWidth="1"/>
    <col min="20" max="20" width="4.42578125" customWidth="1"/>
    <col min="21" max="21" width="4.85546875" customWidth="1"/>
    <col min="22" max="22" width="4.42578125" customWidth="1"/>
    <col min="23" max="24" width="4" customWidth="1"/>
    <col min="25" max="25" width="3.85546875" customWidth="1"/>
    <col min="26" max="26" width="4.42578125" customWidth="1"/>
    <col min="27" max="27" width="7.85546875" customWidth="1"/>
  </cols>
  <sheetData>
    <row r="1" spans="1:27" ht="20.25" x14ac:dyDescent="0.3">
      <c r="A1" s="460" t="s">
        <v>160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</row>
    <row r="2" spans="1:27" ht="20.25" x14ac:dyDescent="0.3">
      <c r="A2" s="461" t="s">
        <v>161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  <c r="R2" s="461"/>
      <c r="S2" s="461"/>
      <c r="T2" s="461"/>
      <c r="U2" s="461"/>
      <c r="V2" s="461"/>
      <c r="W2" s="461"/>
      <c r="X2" s="461"/>
      <c r="Y2" s="461"/>
      <c r="Z2" s="461"/>
      <c r="AA2" s="461"/>
    </row>
    <row r="3" spans="1:27" x14ac:dyDescent="0.25">
      <c r="A3" s="462" t="s">
        <v>122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</row>
    <row r="4" spans="1:27" ht="15.75" x14ac:dyDescent="0.25">
      <c r="A4" s="38"/>
      <c r="B4" s="38"/>
      <c r="C4" s="38"/>
      <c r="D4" s="155"/>
      <c r="E4" s="155"/>
      <c r="F4" s="154"/>
      <c r="G4" s="341"/>
      <c r="H4" s="155"/>
      <c r="I4" s="350"/>
      <c r="J4" s="161"/>
      <c r="K4" s="155"/>
      <c r="P4" s="447" t="s">
        <v>162</v>
      </c>
      <c r="Q4" s="447"/>
      <c r="R4" s="447"/>
      <c r="S4" s="447"/>
      <c r="T4" s="447"/>
      <c r="U4" s="447"/>
      <c r="V4" s="447"/>
      <c r="W4" s="167" t="s">
        <v>163</v>
      </c>
      <c r="X4" s="167"/>
      <c r="Y4" s="167"/>
      <c r="Z4" s="126"/>
      <c r="AA4" s="126" t="s">
        <v>164</v>
      </c>
    </row>
    <row r="5" spans="1:27" ht="18" x14ac:dyDescent="0.25">
      <c r="A5" s="416" t="s">
        <v>133</v>
      </c>
      <c r="B5" s="416" t="s">
        <v>55</v>
      </c>
      <c r="C5" s="405" t="s">
        <v>42</v>
      </c>
      <c r="D5" s="407" t="s">
        <v>43</v>
      </c>
      <c r="E5" s="405" t="s">
        <v>10</v>
      </c>
      <c r="F5" s="463" t="s">
        <v>56</v>
      </c>
      <c r="G5" s="464"/>
      <c r="H5" s="464"/>
      <c r="I5" s="464"/>
      <c r="J5" s="464"/>
      <c r="K5" s="464"/>
      <c r="L5" s="464"/>
      <c r="M5" s="464"/>
      <c r="N5" s="464"/>
      <c r="O5" s="464"/>
      <c r="P5" s="464"/>
      <c r="Q5" s="464"/>
      <c r="R5" s="464"/>
      <c r="S5" s="464"/>
      <c r="T5" s="464"/>
      <c r="U5" s="464"/>
      <c r="V5" s="464"/>
      <c r="W5" s="464"/>
      <c r="X5" s="465"/>
      <c r="Y5" s="466" t="s">
        <v>57</v>
      </c>
      <c r="Z5" s="469" t="s">
        <v>58</v>
      </c>
      <c r="AA5" s="405" t="s">
        <v>165</v>
      </c>
    </row>
    <row r="6" spans="1:27" x14ac:dyDescent="0.25">
      <c r="A6" s="441"/>
      <c r="B6" s="441"/>
      <c r="C6" s="441"/>
      <c r="D6" s="444"/>
      <c r="E6" s="441"/>
      <c r="F6" s="472">
        <v>160</v>
      </c>
      <c r="G6" s="472">
        <v>165</v>
      </c>
      <c r="H6" s="472">
        <v>170</v>
      </c>
      <c r="I6" s="472">
        <v>175</v>
      </c>
      <c r="J6" s="472">
        <v>180</v>
      </c>
      <c r="K6" s="472">
        <v>185</v>
      </c>
      <c r="L6" s="472">
        <v>190</v>
      </c>
      <c r="M6" s="472">
        <v>194</v>
      </c>
      <c r="N6" s="472">
        <v>198</v>
      </c>
      <c r="O6" s="473">
        <v>202</v>
      </c>
      <c r="P6" s="473"/>
      <c r="Q6" s="473"/>
      <c r="R6" s="473"/>
      <c r="S6" s="473"/>
      <c r="T6" s="473"/>
      <c r="U6" s="473"/>
      <c r="V6" s="472"/>
      <c r="W6" s="472"/>
      <c r="X6" s="472"/>
      <c r="Y6" s="467"/>
      <c r="Z6" s="470"/>
      <c r="AA6" s="443"/>
    </row>
    <row r="7" spans="1:27" x14ac:dyDescent="0.25">
      <c r="A7" s="417"/>
      <c r="B7" s="417"/>
      <c r="C7" s="417"/>
      <c r="D7" s="408"/>
      <c r="E7" s="417"/>
      <c r="F7" s="472"/>
      <c r="G7" s="472"/>
      <c r="H7" s="472"/>
      <c r="I7" s="472"/>
      <c r="J7" s="472"/>
      <c r="K7" s="472"/>
      <c r="L7" s="472"/>
      <c r="M7" s="472"/>
      <c r="N7" s="472"/>
      <c r="O7" s="474"/>
      <c r="P7" s="474"/>
      <c r="Q7" s="474"/>
      <c r="R7" s="474"/>
      <c r="S7" s="474"/>
      <c r="T7" s="474"/>
      <c r="U7" s="474"/>
      <c r="V7" s="472"/>
      <c r="W7" s="472"/>
      <c r="X7" s="472"/>
      <c r="Y7" s="468"/>
      <c r="Z7" s="471"/>
      <c r="AA7" s="406"/>
    </row>
    <row r="8" spans="1:27" x14ac:dyDescent="0.25">
      <c r="A8" s="23">
        <v>1</v>
      </c>
      <c r="B8" s="351">
        <v>170</v>
      </c>
      <c r="C8" s="351">
        <v>440</v>
      </c>
      <c r="D8" s="76" t="str">
        <f>IF(C8=0," ",VLOOKUP(C8,[1]Спортсмены!B$1:I$65536,2,FALSE))</f>
        <v>Сеготский Даниил</v>
      </c>
      <c r="E8" s="134" t="str">
        <f>IF(C8=0," ",VLOOKUP($C8,[1]Спортсмены!$B$1:$H$65536,5,FALSE))</f>
        <v>Костромская</v>
      </c>
      <c r="F8" s="352"/>
      <c r="G8" s="352"/>
      <c r="H8" s="352" t="s">
        <v>61</v>
      </c>
      <c r="I8" s="352" t="s">
        <v>63</v>
      </c>
      <c r="J8" s="352" t="s">
        <v>64</v>
      </c>
      <c r="K8" s="352" t="s">
        <v>62</v>
      </c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182">
        <v>3</v>
      </c>
      <c r="Z8" s="182">
        <v>3</v>
      </c>
      <c r="AA8" s="353">
        <v>180</v>
      </c>
    </row>
    <row r="9" spans="1:27" x14ac:dyDescent="0.25">
      <c r="A9" s="69">
        <v>2</v>
      </c>
      <c r="B9" s="351">
        <v>160</v>
      </c>
      <c r="C9" s="351">
        <v>179</v>
      </c>
      <c r="D9" s="76" t="str">
        <f>IF(C9=0," ",VLOOKUP(C9,[1]Спортсмены!B$1:I$65536,2,FALSE))</f>
        <v>Холмогоров Никита</v>
      </c>
      <c r="E9" s="134" t="str">
        <f>IF(C9=0," ",VLOOKUP($C9,[1]Спортсмены!$B$1:$H$65536,5,FALSE))</f>
        <v>Ярославская</v>
      </c>
      <c r="F9" s="162" t="s">
        <v>61</v>
      </c>
      <c r="G9" s="162" t="s">
        <v>61</v>
      </c>
      <c r="H9" s="162" t="s">
        <v>61</v>
      </c>
      <c r="I9" s="162" t="s">
        <v>62</v>
      </c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354">
        <v>1</v>
      </c>
      <c r="Z9" s="354">
        <v>0</v>
      </c>
      <c r="AA9" s="355">
        <v>170</v>
      </c>
    </row>
    <row r="10" spans="1:27" x14ac:dyDescent="0.25">
      <c r="A10" s="23">
        <v>3</v>
      </c>
      <c r="B10" s="163">
        <v>165</v>
      </c>
      <c r="C10" s="163">
        <v>267</v>
      </c>
      <c r="D10" s="76" t="str">
        <f>IF(C10=0," ",VLOOKUP(C10,[1]Спортсмены!B$1:I$65536,2,FALSE))</f>
        <v>Ивлев Влад</v>
      </c>
      <c r="E10" s="134" t="str">
        <f>IF(C10=0," ",VLOOKUP($C10,[1]Спортсмены!$B$1:$H$65536,5,FALSE))</f>
        <v>Владимирская</v>
      </c>
      <c r="F10" s="162"/>
      <c r="G10" s="162" t="s">
        <v>61</v>
      </c>
      <c r="H10" s="162" t="s">
        <v>64</v>
      </c>
      <c r="I10" s="162" t="s">
        <v>64</v>
      </c>
      <c r="J10" s="162" t="s">
        <v>62</v>
      </c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354">
        <v>3</v>
      </c>
      <c r="Z10" s="354">
        <v>4</v>
      </c>
      <c r="AA10" s="355">
        <v>175</v>
      </c>
    </row>
    <row r="11" spans="1:27" x14ac:dyDescent="0.25">
      <c r="A11" s="69">
        <v>4</v>
      </c>
      <c r="B11" s="351">
        <v>170</v>
      </c>
      <c r="C11" s="351">
        <v>159</v>
      </c>
      <c r="D11" s="76" t="str">
        <f>IF(C11=0," ",VLOOKUP(C11,[1]Спортсмены!B$1:I$65536,2,FALSE))</f>
        <v>Зайцев Дмитрий</v>
      </c>
      <c r="E11" s="134" t="str">
        <f>IF(C11=0," ",VLOOKUP($C11,[1]Спортсмены!$B$1:$H$65536,5,FALSE))</f>
        <v>Ярославская</v>
      </c>
      <c r="F11" s="356"/>
      <c r="G11" s="356"/>
      <c r="H11" s="356" t="s">
        <v>63</v>
      </c>
      <c r="I11" s="356" t="s">
        <v>63</v>
      </c>
      <c r="J11" s="356" t="s">
        <v>62</v>
      </c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  <c r="Y11" s="354">
        <v>2</v>
      </c>
      <c r="Z11" s="354">
        <v>2</v>
      </c>
      <c r="AA11" s="355">
        <v>175</v>
      </c>
    </row>
    <row r="12" spans="1:27" x14ac:dyDescent="0.25">
      <c r="A12" s="23">
        <v>5</v>
      </c>
      <c r="B12" s="351">
        <v>165</v>
      </c>
      <c r="C12" s="351">
        <v>161</v>
      </c>
      <c r="D12" s="76" t="str">
        <f>IF(C12=0," ",VLOOKUP(C12,[1]Спортсмены!B$1:I$65536,2,FALSE))</f>
        <v>Балякаев Максим</v>
      </c>
      <c r="E12" s="134" t="str">
        <f>IF(C12=0," ",VLOOKUP($C12,[1]Спортсмены!$B$1:$H$65536,5,FALSE))</f>
        <v>Ярославская</v>
      </c>
      <c r="F12" s="356"/>
      <c r="G12" s="356" t="s">
        <v>61</v>
      </c>
      <c r="H12" s="356" t="s">
        <v>63</v>
      </c>
      <c r="I12" s="356" t="s">
        <v>63</v>
      </c>
      <c r="J12" s="356" t="s">
        <v>62</v>
      </c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356"/>
      <c r="W12" s="356"/>
      <c r="X12" s="356"/>
      <c r="Y12" s="354">
        <v>2</v>
      </c>
      <c r="Z12" s="354">
        <v>2</v>
      </c>
      <c r="AA12" s="355">
        <v>175</v>
      </c>
    </row>
    <row r="13" spans="1:27" x14ac:dyDescent="0.25">
      <c r="A13" s="69">
        <v>6</v>
      </c>
      <c r="B13" s="351">
        <v>180</v>
      </c>
      <c r="C13" s="351">
        <v>153</v>
      </c>
      <c r="D13" s="76" t="str">
        <f>IF(C13=0," ",VLOOKUP(C13,[1]Спортсмены!B$1:I$65536,2,FALSE))</f>
        <v>Тарасов Егор</v>
      </c>
      <c r="E13" s="134" t="str">
        <f>IF(C13=0," ",VLOOKUP($C13,[1]Спортсмены!$B$1:$H$65536,5,FALSE))</f>
        <v>Ярославская</v>
      </c>
      <c r="F13" s="356"/>
      <c r="G13" s="356"/>
      <c r="H13" s="356"/>
      <c r="I13" s="356"/>
      <c r="J13" s="356" t="s">
        <v>61</v>
      </c>
      <c r="K13" s="356" t="s">
        <v>63</v>
      </c>
      <c r="L13" s="356" t="s">
        <v>63</v>
      </c>
      <c r="M13" s="356" t="s">
        <v>62</v>
      </c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4">
        <v>2</v>
      </c>
      <c r="Z13" s="354">
        <v>2</v>
      </c>
      <c r="AA13" s="355">
        <v>190</v>
      </c>
    </row>
    <row r="14" spans="1:27" x14ac:dyDescent="0.25">
      <c r="A14" s="23">
        <v>7</v>
      </c>
      <c r="B14" s="351">
        <v>170</v>
      </c>
      <c r="C14" s="351">
        <v>360</v>
      </c>
      <c r="D14" s="76" t="str">
        <f>IF(C14=0," ",VLOOKUP(C14,[1]Спортсмены!B$1:I$65536,2,FALSE))</f>
        <v>Журавлёв Александр</v>
      </c>
      <c r="E14" s="134" t="str">
        <f>IF(C14=0," ",VLOOKUP($C14,[1]Спортсмены!$B$1:$H$65536,5,FALSE))</f>
        <v>Калининградская</v>
      </c>
      <c r="F14" s="356"/>
      <c r="G14" s="356"/>
      <c r="H14" s="356" t="s">
        <v>61</v>
      </c>
      <c r="I14" s="356" t="s">
        <v>61</v>
      </c>
      <c r="J14" s="356" t="s">
        <v>61</v>
      </c>
      <c r="K14" s="356" t="s">
        <v>61</v>
      </c>
      <c r="L14" s="356" t="s">
        <v>61</v>
      </c>
      <c r="M14" s="356" t="s">
        <v>63</v>
      </c>
      <c r="N14" s="356" t="s">
        <v>62</v>
      </c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4">
        <v>2</v>
      </c>
      <c r="Z14" s="354">
        <v>1</v>
      </c>
      <c r="AA14" s="355">
        <v>194</v>
      </c>
    </row>
    <row r="15" spans="1:27" x14ac:dyDescent="0.25">
      <c r="A15" s="69">
        <v>8</v>
      </c>
      <c r="B15" s="351">
        <v>180</v>
      </c>
      <c r="C15" s="351">
        <v>178</v>
      </c>
      <c r="D15" s="76" t="str">
        <f>IF(C15=0," ",VLOOKUP(C15,[1]Спортсмены!B$1:I$65536,2,FALSE))</f>
        <v>Фадеев Алексей</v>
      </c>
      <c r="E15" s="134" t="str">
        <f>IF(C15=0," ",VLOOKUP($C15,[1]Спортсмены!$B$1:$H$65536,5,FALSE))</f>
        <v>Ярославская</v>
      </c>
      <c r="F15" s="356"/>
      <c r="G15" s="356"/>
      <c r="H15" s="356"/>
      <c r="I15" s="356"/>
      <c r="J15" s="356" t="s">
        <v>61</v>
      </c>
      <c r="K15" s="356" t="s">
        <v>61</v>
      </c>
      <c r="L15" s="356" t="s">
        <v>61</v>
      </c>
      <c r="M15" s="356" t="s">
        <v>61</v>
      </c>
      <c r="N15" s="356" t="s">
        <v>61</v>
      </c>
      <c r="O15" s="356" t="s">
        <v>62</v>
      </c>
      <c r="P15" s="356"/>
      <c r="Q15" s="356"/>
      <c r="R15" s="356"/>
      <c r="S15" s="356"/>
      <c r="T15" s="356"/>
      <c r="U15" s="356"/>
      <c r="V15" s="356"/>
      <c r="W15" s="356"/>
      <c r="X15" s="356"/>
      <c r="Y15" s="354">
        <v>1</v>
      </c>
      <c r="Z15" s="354">
        <v>0</v>
      </c>
      <c r="AA15" s="355">
        <v>198</v>
      </c>
    </row>
    <row r="16" spans="1:27" ht="16.5" thickBot="1" x14ac:dyDescent="0.3">
      <c r="A16" s="33"/>
      <c r="B16" s="33"/>
      <c r="C16" s="33"/>
      <c r="D16" s="160"/>
      <c r="E16" s="160"/>
      <c r="F16" s="357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1"/>
      <c r="Z16" s="191"/>
      <c r="AA16" s="358"/>
    </row>
    <row r="17" spans="1:27" ht="16.5" thickTop="1" x14ac:dyDescent="0.25">
      <c r="A17" s="38"/>
      <c r="B17" s="38"/>
      <c r="C17" s="38"/>
      <c r="D17" s="155"/>
      <c r="E17" s="155"/>
      <c r="F17" s="102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x14ac:dyDescent="0.25">
      <c r="A18" s="462" t="s">
        <v>123</v>
      </c>
      <c r="B18" s="462"/>
      <c r="C18" s="462"/>
      <c r="D18" s="462"/>
      <c r="E18" s="462"/>
      <c r="F18" s="462"/>
      <c r="G18" s="462"/>
      <c r="H18" s="462"/>
      <c r="I18" s="462"/>
      <c r="J18" s="462"/>
      <c r="K18" s="462"/>
    </row>
    <row r="19" spans="1:27" ht="15.75" x14ac:dyDescent="0.25">
      <c r="A19" s="38"/>
      <c r="B19" s="38"/>
      <c r="C19" s="38"/>
      <c r="D19" s="155"/>
      <c r="E19" s="155"/>
      <c r="F19" s="154"/>
      <c r="G19" s="341"/>
      <c r="H19" s="155"/>
      <c r="I19" s="350"/>
      <c r="J19" s="161"/>
      <c r="K19" s="155"/>
      <c r="P19" s="447" t="s">
        <v>162</v>
      </c>
      <c r="Q19" s="447"/>
      <c r="R19" s="447"/>
      <c r="S19" s="447"/>
      <c r="T19" s="447"/>
      <c r="U19" s="447"/>
      <c r="V19" s="447"/>
      <c r="W19" s="167" t="s">
        <v>163</v>
      </c>
      <c r="X19" s="167"/>
      <c r="Y19" s="167"/>
      <c r="Z19" s="126"/>
      <c r="AA19" s="126" t="s">
        <v>164</v>
      </c>
    </row>
    <row r="20" spans="1:27" ht="18" x14ac:dyDescent="0.25">
      <c r="A20" s="416" t="s">
        <v>133</v>
      </c>
      <c r="B20" s="416" t="s">
        <v>55</v>
      </c>
      <c r="C20" s="405" t="s">
        <v>42</v>
      </c>
      <c r="D20" s="407" t="s">
        <v>43</v>
      </c>
      <c r="E20" s="405" t="s">
        <v>10</v>
      </c>
      <c r="F20" s="463" t="s">
        <v>56</v>
      </c>
      <c r="G20" s="464"/>
      <c r="H20" s="464"/>
      <c r="I20" s="464"/>
      <c r="J20" s="464"/>
      <c r="K20" s="464"/>
      <c r="L20" s="464"/>
      <c r="M20" s="464"/>
      <c r="N20" s="464"/>
      <c r="O20" s="464"/>
      <c r="P20" s="464"/>
      <c r="Q20" s="464"/>
      <c r="R20" s="464"/>
      <c r="S20" s="464"/>
      <c r="T20" s="464"/>
      <c r="U20" s="464"/>
      <c r="V20" s="464"/>
      <c r="W20" s="464"/>
      <c r="X20" s="465"/>
      <c r="Y20" s="466" t="s">
        <v>57</v>
      </c>
      <c r="Z20" s="469" t="s">
        <v>58</v>
      </c>
      <c r="AA20" s="405" t="s">
        <v>165</v>
      </c>
    </row>
    <row r="21" spans="1:27" x14ac:dyDescent="0.25">
      <c r="A21" s="441"/>
      <c r="B21" s="441"/>
      <c r="C21" s="441"/>
      <c r="D21" s="444"/>
      <c r="E21" s="441"/>
      <c r="F21" s="472">
        <v>198</v>
      </c>
      <c r="G21" s="472">
        <v>202</v>
      </c>
      <c r="H21" s="472">
        <v>206</v>
      </c>
      <c r="I21" s="472">
        <v>209</v>
      </c>
      <c r="J21" s="472"/>
      <c r="K21" s="472"/>
      <c r="L21" s="472"/>
      <c r="M21" s="472"/>
      <c r="N21" s="472"/>
      <c r="O21" s="473"/>
      <c r="P21" s="473"/>
      <c r="Q21" s="473"/>
      <c r="R21" s="473"/>
      <c r="S21" s="473"/>
      <c r="T21" s="473"/>
      <c r="U21" s="473"/>
      <c r="V21" s="472"/>
      <c r="W21" s="472"/>
      <c r="X21" s="472"/>
      <c r="Y21" s="467"/>
      <c r="Z21" s="470"/>
      <c r="AA21" s="443"/>
    </row>
    <row r="22" spans="1:27" x14ac:dyDescent="0.25">
      <c r="A22" s="417"/>
      <c r="B22" s="417"/>
      <c r="C22" s="417"/>
      <c r="D22" s="408"/>
      <c r="E22" s="417"/>
      <c r="F22" s="472"/>
      <c r="G22" s="472"/>
      <c r="H22" s="472"/>
      <c r="I22" s="472"/>
      <c r="J22" s="472"/>
      <c r="K22" s="472"/>
      <c r="L22" s="472"/>
      <c r="M22" s="472"/>
      <c r="N22" s="472"/>
      <c r="O22" s="474"/>
      <c r="P22" s="474"/>
      <c r="Q22" s="474"/>
      <c r="R22" s="474"/>
      <c r="S22" s="474"/>
      <c r="T22" s="474"/>
      <c r="U22" s="474"/>
      <c r="V22" s="472"/>
      <c r="W22" s="472"/>
      <c r="X22" s="472"/>
      <c r="Y22" s="468"/>
      <c r="Z22" s="471"/>
      <c r="AA22" s="406"/>
    </row>
    <row r="23" spans="1:27" x14ac:dyDescent="0.25">
      <c r="A23" s="23">
        <v>1</v>
      </c>
      <c r="B23" s="351">
        <v>198</v>
      </c>
      <c r="C23" s="351">
        <v>183</v>
      </c>
      <c r="D23" s="76" t="str">
        <f>IF(C23=0," ",VLOOKUP(C23,[1]Спортсмены!B$1:I$65536,2,FALSE))</f>
        <v>Мыльников Артем</v>
      </c>
      <c r="E23" s="134" t="str">
        <f>IF(C23=0," ",VLOOKUP($C23,[1]Спортсмены!$B$1:$H$65536,5,FALSE))</f>
        <v>Ярославская</v>
      </c>
      <c r="F23" s="352" t="s">
        <v>61</v>
      </c>
      <c r="G23" s="352" t="s">
        <v>64</v>
      </c>
      <c r="H23" s="352" t="s">
        <v>61</v>
      </c>
      <c r="I23" s="352" t="s">
        <v>62</v>
      </c>
      <c r="J23" s="352"/>
      <c r="K23" s="352"/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52"/>
      <c r="W23" s="352"/>
      <c r="X23" s="352"/>
      <c r="Y23" s="182">
        <v>1</v>
      </c>
      <c r="Z23" s="182">
        <v>2</v>
      </c>
      <c r="AA23" s="353">
        <v>206</v>
      </c>
    </row>
    <row r="24" spans="1:27" ht="16.5" thickBot="1" x14ac:dyDescent="0.3">
      <c r="A24" s="33"/>
      <c r="B24" s="33"/>
      <c r="C24" s="33"/>
      <c r="D24" s="160"/>
      <c r="E24" s="160"/>
      <c r="F24" s="357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1"/>
      <c r="Z24" s="191"/>
      <c r="AA24" s="358"/>
    </row>
    <row r="25" spans="1:27" ht="15.75" thickTop="1" x14ac:dyDescent="0.25">
      <c r="A25" s="462" t="s">
        <v>108</v>
      </c>
      <c r="B25" s="462"/>
      <c r="C25" s="462"/>
      <c r="D25" s="462"/>
      <c r="E25" s="462"/>
      <c r="F25" s="462"/>
      <c r="G25" s="462"/>
      <c r="H25" s="462"/>
      <c r="I25" s="462"/>
      <c r="J25" s="462"/>
      <c r="K25" s="462"/>
    </row>
    <row r="26" spans="1:27" ht="15.75" x14ac:dyDescent="0.25">
      <c r="A26" s="38"/>
      <c r="B26" s="38"/>
      <c r="C26" s="38"/>
      <c r="D26" s="155"/>
      <c r="E26" s="155"/>
      <c r="F26" s="154"/>
      <c r="G26" s="341"/>
      <c r="H26" s="155"/>
      <c r="I26" s="350"/>
      <c r="J26" s="161"/>
      <c r="K26" s="155"/>
      <c r="P26" s="447" t="s">
        <v>162</v>
      </c>
      <c r="Q26" s="447"/>
      <c r="R26" s="447"/>
      <c r="S26" s="447"/>
      <c r="T26" s="447"/>
      <c r="U26" s="447"/>
      <c r="V26" s="447"/>
      <c r="W26" s="167" t="s">
        <v>163</v>
      </c>
      <c r="X26" s="167"/>
      <c r="Y26" s="167"/>
      <c r="Z26" s="126"/>
      <c r="AA26" s="126" t="s">
        <v>164</v>
      </c>
    </row>
    <row r="27" spans="1:27" ht="18" x14ac:dyDescent="0.25">
      <c r="A27" s="416" t="s">
        <v>133</v>
      </c>
      <c r="B27" s="416" t="s">
        <v>55</v>
      </c>
      <c r="C27" s="405" t="s">
        <v>42</v>
      </c>
      <c r="D27" s="407" t="s">
        <v>43</v>
      </c>
      <c r="E27" s="405" t="s">
        <v>10</v>
      </c>
      <c r="F27" s="463" t="s">
        <v>56</v>
      </c>
      <c r="G27" s="464"/>
      <c r="H27" s="464"/>
      <c r="I27" s="464"/>
      <c r="J27" s="464"/>
      <c r="K27" s="464"/>
      <c r="L27" s="464"/>
      <c r="M27" s="464"/>
      <c r="N27" s="464"/>
      <c r="O27" s="464"/>
      <c r="P27" s="464"/>
      <c r="Q27" s="464"/>
      <c r="R27" s="464"/>
      <c r="S27" s="464"/>
      <c r="T27" s="464"/>
      <c r="U27" s="464"/>
      <c r="V27" s="464"/>
      <c r="W27" s="464"/>
      <c r="X27" s="465"/>
      <c r="Y27" s="466" t="s">
        <v>57</v>
      </c>
      <c r="Z27" s="469" t="s">
        <v>58</v>
      </c>
      <c r="AA27" s="405" t="s">
        <v>165</v>
      </c>
    </row>
    <row r="28" spans="1:27" x14ac:dyDescent="0.25">
      <c r="A28" s="441"/>
      <c r="B28" s="441"/>
      <c r="C28" s="441"/>
      <c r="D28" s="444"/>
      <c r="E28" s="441"/>
      <c r="F28" s="472">
        <v>185</v>
      </c>
      <c r="G28" s="472">
        <v>190</v>
      </c>
      <c r="H28" s="472">
        <v>194</v>
      </c>
      <c r="I28" s="472">
        <v>198</v>
      </c>
      <c r="J28" s="472"/>
      <c r="K28" s="472"/>
      <c r="L28" s="472"/>
      <c r="M28" s="472"/>
      <c r="N28" s="472"/>
      <c r="O28" s="473"/>
      <c r="P28" s="473"/>
      <c r="Q28" s="473"/>
      <c r="R28" s="473"/>
      <c r="S28" s="473"/>
      <c r="T28" s="473"/>
      <c r="U28" s="473"/>
      <c r="V28" s="472"/>
      <c r="W28" s="472"/>
      <c r="X28" s="472"/>
      <c r="Y28" s="467"/>
      <c r="Z28" s="470"/>
      <c r="AA28" s="443"/>
    </row>
    <row r="29" spans="1:27" x14ac:dyDescent="0.25">
      <c r="A29" s="417"/>
      <c r="B29" s="417"/>
      <c r="C29" s="417"/>
      <c r="D29" s="408"/>
      <c r="E29" s="417"/>
      <c r="F29" s="472"/>
      <c r="G29" s="472"/>
      <c r="H29" s="472"/>
      <c r="I29" s="472"/>
      <c r="J29" s="472"/>
      <c r="K29" s="472"/>
      <c r="L29" s="472"/>
      <c r="M29" s="472"/>
      <c r="N29" s="472"/>
      <c r="O29" s="474"/>
      <c r="P29" s="474"/>
      <c r="Q29" s="474"/>
      <c r="R29" s="474"/>
      <c r="S29" s="474"/>
      <c r="T29" s="474"/>
      <c r="U29" s="474"/>
      <c r="V29" s="472"/>
      <c r="W29" s="472"/>
      <c r="X29" s="472"/>
      <c r="Y29" s="468"/>
      <c r="Z29" s="471"/>
      <c r="AA29" s="406"/>
    </row>
    <row r="30" spans="1:27" x14ac:dyDescent="0.25">
      <c r="A30" s="23">
        <v>1</v>
      </c>
      <c r="B30" s="351">
        <v>195</v>
      </c>
      <c r="C30" s="351">
        <v>156</v>
      </c>
      <c r="D30" s="76" t="str">
        <f>IF(C30=0," ",VLOOKUP(C30,[1]Спортсмены!B$1:I$65536,2,FALSE))</f>
        <v>Погодин Артем</v>
      </c>
      <c r="E30" s="134" t="str">
        <f>IF(C30=0," ",VLOOKUP($C30,[1]Спортсмены!$B$1:$H$65536,5,FALSE))</f>
        <v>Ярославская</v>
      </c>
      <c r="F30" s="352" t="s">
        <v>61</v>
      </c>
      <c r="G30" s="352" t="s">
        <v>61</v>
      </c>
      <c r="H30" s="352" t="s">
        <v>63</v>
      </c>
      <c r="I30" s="352" t="s">
        <v>62</v>
      </c>
      <c r="J30" s="352"/>
      <c r="K30" s="352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2"/>
      <c r="W30" s="352"/>
      <c r="X30" s="352"/>
      <c r="Y30" s="182">
        <v>2</v>
      </c>
      <c r="Z30" s="182">
        <v>1</v>
      </c>
      <c r="AA30" s="353">
        <v>194</v>
      </c>
    </row>
    <row r="31" spans="1:27" ht="16.5" thickBot="1" x14ac:dyDescent="0.3">
      <c r="A31" s="33"/>
      <c r="B31" s="33"/>
      <c r="C31" s="33"/>
      <c r="D31" s="160"/>
      <c r="E31" s="160"/>
      <c r="F31" s="357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191"/>
      <c r="Z31" s="191"/>
      <c r="AA31" s="358"/>
    </row>
    <row r="32" spans="1:27" ht="16.5" thickTop="1" x14ac:dyDescent="0.25">
      <c r="A32" s="38"/>
      <c r="B32" s="38"/>
      <c r="C32" s="38"/>
      <c r="D32" s="155"/>
      <c r="E32" s="155"/>
      <c r="F32" s="102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x14ac:dyDescent="0.25">
      <c r="A33" s="462" t="s">
        <v>166</v>
      </c>
      <c r="B33" s="462"/>
      <c r="C33" s="462"/>
      <c r="D33" s="462"/>
      <c r="E33" s="462"/>
      <c r="F33" s="462"/>
      <c r="G33" s="462"/>
      <c r="H33" s="462"/>
      <c r="I33" s="462"/>
      <c r="J33" s="462"/>
      <c r="K33" s="462"/>
    </row>
    <row r="34" spans="1:27" ht="15.75" x14ac:dyDescent="0.25">
      <c r="A34" s="38"/>
      <c r="B34" s="38"/>
      <c r="C34" s="38"/>
      <c r="D34" s="155"/>
      <c r="E34" s="155"/>
      <c r="F34" s="154"/>
      <c r="G34" s="341"/>
      <c r="H34" s="155"/>
      <c r="I34" s="350"/>
      <c r="J34" s="161"/>
      <c r="K34" s="155"/>
      <c r="P34" s="447" t="s">
        <v>162</v>
      </c>
      <c r="Q34" s="447"/>
      <c r="R34" s="447"/>
      <c r="S34" s="447"/>
      <c r="T34" s="447"/>
      <c r="U34" s="447"/>
      <c r="V34" s="447"/>
      <c r="W34" s="167" t="s">
        <v>163</v>
      </c>
      <c r="X34" s="167"/>
      <c r="Y34" s="167"/>
      <c r="Z34" s="126"/>
      <c r="AA34" s="126" t="s">
        <v>164</v>
      </c>
    </row>
    <row r="35" spans="1:27" ht="18" x14ac:dyDescent="0.25">
      <c r="A35" s="416" t="s">
        <v>133</v>
      </c>
      <c r="B35" s="416" t="s">
        <v>55</v>
      </c>
      <c r="C35" s="405" t="s">
        <v>42</v>
      </c>
      <c r="D35" s="407" t="s">
        <v>43</v>
      </c>
      <c r="E35" s="405" t="s">
        <v>10</v>
      </c>
      <c r="F35" s="463" t="s">
        <v>56</v>
      </c>
      <c r="G35" s="464"/>
      <c r="H35" s="464"/>
      <c r="I35" s="464"/>
      <c r="J35" s="464"/>
      <c r="K35" s="464"/>
      <c r="L35" s="464"/>
      <c r="M35" s="464"/>
      <c r="N35" s="464"/>
      <c r="O35" s="464"/>
      <c r="P35" s="464"/>
      <c r="Q35" s="464"/>
      <c r="R35" s="464"/>
      <c r="S35" s="464"/>
      <c r="T35" s="464"/>
      <c r="U35" s="464"/>
      <c r="V35" s="464"/>
      <c r="W35" s="464"/>
      <c r="X35" s="465"/>
      <c r="Y35" s="466" t="s">
        <v>57</v>
      </c>
      <c r="Z35" s="469" t="s">
        <v>58</v>
      </c>
      <c r="AA35" s="405" t="s">
        <v>165</v>
      </c>
    </row>
    <row r="36" spans="1:27" x14ac:dyDescent="0.25">
      <c r="A36" s="441"/>
      <c r="B36" s="441"/>
      <c r="C36" s="441"/>
      <c r="D36" s="444"/>
      <c r="E36" s="441"/>
      <c r="F36" s="472">
        <v>194</v>
      </c>
      <c r="G36" s="472">
        <v>198</v>
      </c>
      <c r="H36" s="472">
        <v>202</v>
      </c>
      <c r="I36" s="472">
        <v>206</v>
      </c>
      <c r="J36" s="472">
        <v>209</v>
      </c>
      <c r="K36" s="472">
        <v>212</v>
      </c>
      <c r="L36" s="472">
        <v>215</v>
      </c>
      <c r="M36" s="472">
        <v>218</v>
      </c>
      <c r="N36" s="472"/>
      <c r="O36" s="472"/>
      <c r="P36" s="472"/>
      <c r="Q36" s="472"/>
      <c r="R36" s="472"/>
      <c r="S36" s="472"/>
      <c r="T36" s="472"/>
      <c r="U36" s="472"/>
      <c r="V36" s="472"/>
      <c r="W36" s="472"/>
      <c r="X36" s="472"/>
      <c r="Y36" s="467"/>
      <c r="Z36" s="470"/>
      <c r="AA36" s="443"/>
    </row>
    <row r="37" spans="1:27" x14ac:dyDescent="0.25">
      <c r="A37" s="417"/>
      <c r="B37" s="417"/>
      <c r="C37" s="417"/>
      <c r="D37" s="408"/>
      <c r="E37" s="417"/>
      <c r="F37" s="472"/>
      <c r="G37" s="472"/>
      <c r="H37" s="472"/>
      <c r="I37" s="472"/>
      <c r="J37" s="472"/>
      <c r="K37" s="472"/>
      <c r="L37" s="472"/>
      <c r="M37" s="472"/>
      <c r="N37" s="472"/>
      <c r="O37" s="472"/>
      <c r="P37" s="472"/>
      <c r="Q37" s="472"/>
      <c r="R37" s="472"/>
      <c r="S37" s="472"/>
      <c r="T37" s="472"/>
      <c r="U37" s="472"/>
      <c r="V37" s="472"/>
      <c r="W37" s="472"/>
      <c r="X37" s="472"/>
      <c r="Y37" s="468"/>
      <c r="Z37" s="471"/>
      <c r="AA37" s="406"/>
    </row>
    <row r="38" spans="1:27" x14ac:dyDescent="0.25">
      <c r="A38" s="23">
        <v>1</v>
      </c>
      <c r="B38" s="163">
        <v>195</v>
      </c>
      <c r="C38" s="163">
        <v>376</v>
      </c>
      <c r="D38" s="76" t="str">
        <f>IF(C38=0," ",VLOOKUP(C38,[1]Спортсмены!B$1:I$65536,2,FALSE))</f>
        <v>Никитин Антон</v>
      </c>
      <c r="E38" s="134" t="str">
        <f>IF(C38=0," ",VLOOKUP($C38,[1]Спортсмены!$B$1:$H$65536,5,FALSE))</f>
        <v>Ивановская</v>
      </c>
      <c r="F38" s="162" t="s">
        <v>61</v>
      </c>
      <c r="G38" s="162" t="s">
        <v>64</v>
      </c>
      <c r="H38" s="162" t="s">
        <v>63</v>
      </c>
      <c r="I38" s="162" t="s">
        <v>61</v>
      </c>
      <c r="J38" s="162" t="s">
        <v>64</v>
      </c>
      <c r="K38" s="162" t="s">
        <v>167</v>
      </c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82">
        <v>3</v>
      </c>
      <c r="Z38" s="182">
        <v>5</v>
      </c>
      <c r="AA38" s="353">
        <v>209</v>
      </c>
    </row>
    <row r="39" spans="1:27" x14ac:dyDescent="0.25">
      <c r="A39" s="23">
        <v>2</v>
      </c>
      <c r="B39" s="163">
        <v>206</v>
      </c>
      <c r="C39" s="163">
        <v>184</v>
      </c>
      <c r="D39" s="76" t="str">
        <f>IF(C39=0," ",VLOOKUP(C39,[1]Спортсмены!B$1:I$65536,2,FALSE))</f>
        <v>Гогочури Зураби</v>
      </c>
      <c r="E39" s="134" t="str">
        <f>IF(C39=0," ",VLOOKUP($C39,[1]Спортсмены!$B$1:$H$65536,5,FALSE))</f>
        <v>Ярославская</v>
      </c>
      <c r="F39" s="162"/>
      <c r="G39" s="162"/>
      <c r="H39" s="162"/>
      <c r="I39" s="162" t="s">
        <v>61</v>
      </c>
      <c r="J39" s="162" t="s">
        <v>61</v>
      </c>
      <c r="K39" s="162" t="s">
        <v>61</v>
      </c>
      <c r="L39" s="162" t="s">
        <v>63</v>
      </c>
      <c r="M39" s="162" t="s">
        <v>62</v>
      </c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82">
        <v>2</v>
      </c>
      <c r="Z39" s="182">
        <v>1</v>
      </c>
      <c r="AA39" s="353">
        <v>215</v>
      </c>
    </row>
    <row r="40" spans="1:27" ht="16.5" thickBot="1" x14ac:dyDescent="0.3">
      <c r="A40" s="33"/>
      <c r="B40" s="33"/>
      <c r="C40" s="33"/>
      <c r="D40" s="160"/>
      <c r="E40" s="160"/>
      <c r="F40" s="357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1"/>
      <c r="Z40" s="191"/>
      <c r="AA40" s="358"/>
    </row>
    <row r="41" spans="1:27" ht="16.5" thickTop="1" x14ac:dyDescent="0.25">
      <c r="A41" s="38"/>
      <c r="B41" s="38"/>
      <c r="C41" s="38"/>
      <c r="D41" s="155"/>
      <c r="E41" s="155"/>
      <c r="F41" s="102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59"/>
      <c r="W41" s="359"/>
      <c r="X41" s="359"/>
      <c r="Y41" s="359"/>
      <c r="Z41" s="359"/>
      <c r="AA41" s="359"/>
    </row>
    <row r="42" spans="1:27" ht="15.75" x14ac:dyDescent="0.25">
      <c r="A42" s="38"/>
      <c r="B42" s="38"/>
      <c r="C42" s="38"/>
      <c r="D42" s="155"/>
      <c r="E42" s="155"/>
      <c r="F42" s="102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59"/>
      <c r="W42" s="359"/>
      <c r="X42" s="359"/>
      <c r="Y42" s="359"/>
      <c r="Z42" s="359"/>
      <c r="AA42" s="359"/>
    </row>
  </sheetData>
  <mergeCells count="122">
    <mergeCell ref="Y35:Y37"/>
    <mergeCell ref="Z35:Z37"/>
    <mergeCell ref="AA35:AA37"/>
    <mergeCell ref="F36:F37"/>
    <mergeCell ref="G36:G37"/>
    <mergeCell ref="H36:H37"/>
    <mergeCell ref="I36:I37"/>
    <mergeCell ref="J36:J37"/>
    <mergeCell ref="K36:K37"/>
    <mergeCell ref="L36:L37"/>
    <mergeCell ref="S36:S37"/>
    <mergeCell ref="T36:T37"/>
    <mergeCell ref="U36:U37"/>
    <mergeCell ref="V36:V37"/>
    <mergeCell ref="W36:W37"/>
    <mergeCell ref="X36:X37"/>
    <mergeCell ref="M36:M37"/>
    <mergeCell ref="N36:N37"/>
    <mergeCell ref="O36:O37"/>
    <mergeCell ref="P36:P37"/>
    <mergeCell ref="Q36:Q37"/>
    <mergeCell ref="R36:R37"/>
    <mergeCell ref="A33:K33"/>
    <mergeCell ref="P34:V34"/>
    <mergeCell ref="A35:A37"/>
    <mergeCell ref="B35:B37"/>
    <mergeCell ref="C35:C37"/>
    <mergeCell ref="D35:D37"/>
    <mergeCell ref="E35:E37"/>
    <mergeCell ref="F35:X35"/>
    <mergeCell ref="Q28:Q29"/>
    <mergeCell ref="R28:R29"/>
    <mergeCell ref="S28:S29"/>
    <mergeCell ref="T28:T29"/>
    <mergeCell ref="U28:U29"/>
    <mergeCell ref="V28:V29"/>
    <mergeCell ref="A27:A29"/>
    <mergeCell ref="B27:B29"/>
    <mergeCell ref="C27:C29"/>
    <mergeCell ref="D27:D29"/>
    <mergeCell ref="E27:E29"/>
    <mergeCell ref="Z27:Z29"/>
    <mergeCell ref="AA27:AA29"/>
    <mergeCell ref="F28:F29"/>
    <mergeCell ref="G28:G29"/>
    <mergeCell ref="H28:H29"/>
    <mergeCell ref="I28:I29"/>
    <mergeCell ref="J28:J29"/>
    <mergeCell ref="K28:K29"/>
    <mergeCell ref="L28:L29"/>
    <mergeCell ref="F27:X27"/>
    <mergeCell ref="M28:M29"/>
    <mergeCell ref="N28:N29"/>
    <mergeCell ref="O28:O29"/>
    <mergeCell ref="P28:P29"/>
    <mergeCell ref="W28:W29"/>
    <mergeCell ref="X28:X29"/>
    <mergeCell ref="A25:K25"/>
    <mergeCell ref="P26:V26"/>
    <mergeCell ref="O21:O22"/>
    <mergeCell ref="P21:P22"/>
    <mergeCell ref="Q21:Q22"/>
    <mergeCell ref="R21:R22"/>
    <mergeCell ref="S21:S22"/>
    <mergeCell ref="T21:T22"/>
    <mergeCell ref="Y27:Y29"/>
    <mergeCell ref="Y20:Y22"/>
    <mergeCell ref="Z20:Z22"/>
    <mergeCell ref="AA20:AA22"/>
    <mergeCell ref="F21:F22"/>
    <mergeCell ref="G21:G22"/>
    <mergeCell ref="H21:H22"/>
    <mergeCell ref="I21:I22"/>
    <mergeCell ref="J21:J22"/>
    <mergeCell ref="K21:K22"/>
    <mergeCell ref="L21:L22"/>
    <mergeCell ref="U21:U22"/>
    <mergeCell ref="V21:V22"/>
    <mergeCell ref="W21:W22"/>
    <mergeCell ref="X21:X22"/>
    <mergeCell ref="P19:V19"/>
    <mergeCell ref="A20:A22"/>
    <mergeCell ref="B20:B22"/>
    <mergeCell ref="C20:C22"/>
    <mergeCell ref="D20:D22"/>
    <mergeCell ref="E20:E22"/>
    <mergeCell ref="F20:X20"/>
    <mergeCell ref="M21:M22"/>
    <mergeCell ref="N21:N22"/>
    <mergeCell ref="W6:W7"/>
    <mergeCell ref="X6:X7"/>
    <mergeCell ref="M6:M7"/>
    <mergeCell ref="N6:N7"/>
    <mergeCell ref="O6:O7"/>
    <mergeCell ref="P6:P7"/>
    <mergeCell ref="Q6:Q7"/>
    <mergeCell ref="R6:R7"/>
    <mergeCell ref="A18:K18"/>
    <mergeCell ref="A1:K1"/>
    <mergeCell ref="A2:AA2"/>
    <mergeCell ref="A3:K3"/>
    <mergeCell ref="P4:V4"/>
    <mergeCell ref="A5:A7"/>
    <mergeCell ref="B5:B7"/>
    <mergeCell ref="C5:C7"/>
    <mergeCell ref="D5:D7"/>
    <mergeCell ref="E5:E7"/>
    <mergeCell ref="F5:X5"/>
    <mergeCell ref="Y5:Y7"/>
    <mergeCell ref="Z5:Z7"/>
    <mergeCell ref="AA5:AA7"/>
    <mergeCell ref="F6:F7"/>
    <mergeCell ref="G6:G7"/>
    <mergeCell ref="H6:H7"/>
    <mergeCell ref="I6:I7"/>
    <mergeCell ref="J6:J7"/>
    <mergeCell ref="K6:K7"/>
    <mergeCell ref="L6:L7"/>
    <mergeCell ref="S6:S7"/>
    <mergeCell ref="T6:T7"/>
    <mergeCell ref="U6:U7"/>
    <mergeCell ref="V6:V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workbookViewId="0">
      <selection activeCell="C42" sqref="C42"/>
    </sheetView>
  </sheetViews>
  <sheetFormatPr defaultRowHeight="15" x14ac:dyDescent="0.25"/>
  <cols>
    <col min="1" max="1" width="6" style="62" customWidth="1"/>
    <col min="2" max="2" width="5.5703125" customWidth="1"/>
    <col min="3" max="3" width="31.28515625" style="62" customWidth="1"/>
    <col min="4" max="4" width="9" style="62" customWidth="1"/>
    <col min="5" max="5" width="6.28515625" customWidth="1"/>
    <col min="6" max="6" width="13.7109375" customWidth="1"/>
    <col min="7" max="7" width="35.5703125" customWidth="1"/>
    <col min="8" max="8" width="5.85546875" customWidth="1"/>
    <col min="9" max="9" width="6.42578125" customWidth="1"/>
    <col min="10" max="10" width="5.42578125" customWidth="1"/>
    <col min="11" max="11" width="35.42578125" customWidth="1"/>
  </cols>
  <sheetData>
    <row r="1" spans="1:11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1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</row>
    <row r="3" spans="1:11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</row>
    <row r="4" spans="1:11" ht="15.75" x14ac:dyDescent="0.25">
      <c r="A4" s="1"/>
      <c r="B4" s="114"/>
      <c r="C4" s="114"/>
      <c r="D4" s="455" t="s">
        <v>39</v>
      </c>
      <c r="E4" s="455"/>
      <c r="F4" s="455"/>
      <c r="G4" s="455"/>
      <c r="H4" s="455"/>
      <c r="I4" s="455"/>
      <c r="J4" s="455"/>
      <c r="K4" s="455"/>
    </row>
    <row r="5" spans="1:11" ht="18" x14ac:dyDescent="0.25">
      <c r="A5" s="1"/>
      <c r="B5" s="115"/>
      <c r="C5" s="115"/>
      <c r="D5" s="456" t="s">
        <v>168</v>
      </c>
      <c r="E5" s="456"/>
      <c r="F5" s="456"/>
      <c r="G5" s="456"/>
      <c r="H5" s="456"/>
      <c r="I5" s="456"/>
      <c r="J5" s="456"/>
      <c r="K5" s="456"/>
    </row>
    <row r="6" spans="1:11" ht="18" x14ac:dyDescent="0.25">
      <c r="A6" s="9"/>
      <c r="B6" s="157"/>
      <c r="C6" s="118"/>
      <c r="D6" s="118"/>
      <c r="E6" s="118"/>
      <c r="F6" s="478" t="s">
        <v>97</v>
      </c>
      <c r="G6" s="478"/>
      <c r="H6" s="8"/>
      <c r="I6" s="8"/>
      <c r="J6" s="8"/>
      <c r="K6" s="253" t="s">
        <v>94</v>
      </c>
    </row>
    <row r="7" spans="1:11" ht="18" x14ac:dyDescent="0.25">
      <c r="A7" s="1"/>
      <c r="B7" s="115"/>
      <c r="C7" s="118"/>
      <c r="D7" s="1"/>
      <c r="E7" s="118"/>
      <c r="F7" s="123"/>
      <c r="G7" s="167" t="s">
        <v>40</v>
      </c>
      <c r="H7" s="291" t="s">
        <v>169</v>
      </c>
      <c r="J7" s="181"/>
      <c r="K7" s="181"/>
    </row>
    <row r="8" spans="1:11" x14ac:dyDescent="0.25">
      <c r="A8" s="479" t="s">
        <v>5</v>
      </c>
      <c r="B8" s="405" t="s">
        <v>42</v>
      </c>
      <c r="C8" s="436" t="s">
        <v>7</v>
      </c>
      <c r="D8" s="479" t="s">
        <v>44</v>
      </c>
      <c r="E8" s="479" t="s">
        <v>45</v>
      </c>
      <c r="F8" s="405" t="s">
        <v>10</v>
      </c>
      <c r="G8" s="405" t="s">
        <v>46</v>
      </c>
      <c r="H8" s="436" t="s">
        <v>59</v>
      </c>
      <c r="I8" s="475" t="s">
        <v>13</v>
      </c>
      <c r="J8" s="416" t="s">
        <v>60</v>
      </c>
      <c r="K8" s="405" t="s">
        <v>15</v>
      </c>
    </row>
    <row r="9" spans="1:11" x14ac:dyDescent="0.25">
      <c r="A9" s="480"/>
      <c r="B9" s="441"/>
      <c r="C9" s="444"/>
      <c r="D9" s="480"/>
      <c r="E9" s="480"/>
      <c r="F9" s="441"/>
      <c r="G9" s="441"/>
      <c r="H9" s="442"/>
      <c r="I9" s="476"/>
      <c r="J9" s="441"/>
      <c r="K9" s="443"/>
    </row>
    <row r="10" spans="1:11" ht="3.75" customHeight="1" x14ac:dyDescent="0.25">
      <c r="A10" s="481"/>
      <c r="B10" s="417"/>
      <c r="C10" s="408"/>
      <c r="D10" s="481"/>
      <c r="E10" s="481"/>
      <c r="F10" s="417"/>
      <c r="G10" s="417"/>
      <c r="H10" s="437"/>
      <c r="I10" s="477"/>
      <c r="J10" s="417"/>
      <c r="K10" s="406"/>
    </row>
    <row r="11" spans="1:11" x14ac:dyDescent="0.25">
      <c r="A11" s="19">
        <v>1</v>
      </c>
      <c r="B11" s="27">
        <v>178</v>
      </c>
      <c r="C11" s="76" t="str">
        <f>IF(B11=0," ",VLOOKUP(B11,[1]Спортсмены!B$1:I$65536,2,FALSE))</f>
        <v>Фадеев Алексей</v>
      </c>
      <c r="D11" s="133" t="str">
        <f>IF(B11=0," ",VLOOKUP($B11,[1]Спортсмены!$B$1:$H$65536,3,FALSE))</f>
        <v>09.05.2000</v>
      </c>
      <c r="E11" s="71" t="str">
        <f>IF(B11=0," ",IF(VLOOKUP($B11,[1]Спортсмены!$B$1:$H$65536,4,FALSE)=0," ",VLOOKUP($B11,[1]Спортсмены!$B$1:$H$65536,4,FALSE)))</f>
        <v>КМС</v>
      </c>
      <c r="F11" s="134" t="str">
        <f>IF(B11=0," ",VLOOKUP($B11,[1]Спортсмены!$B$1:$H$65536,5,FALSE))</f>
        <v>Ярославская</v>
      </c>
      <c r="G11" s="76" t="str">
        <f>IF(B11=0," ",VLOOKUP($B11,[1]Спортсмены!$B$1:$H$65536,6,FALSE))</f>
        <v>Переславль, ДЮСШ</v>
      </c>
      <c r="H11" s="187">
        <v>1.98</v>
      </c>
      <c r="I11" s="27" t="str">
        <f>IF(H11=0," ",IF(H11&gt;=[1]Разряды!$C$15,[1]Разряды!$C$3,IF(H11&gt;=[1]Разряды!$D$15,[1]Разряды!$D$3,IF(H11&gt;=[1]Разряды!$E$15,[1]Разряды!$E$3,IF(H11&gt;=[1]Разряды!$F$15,[1]Разряды!$F$3,IF(H11&gt;=[1]Разряды!$G$15,[1]Разряды!$G$3,IF(H11&gt;=[1]Разряды!$H$15,[1]Разряды!$H$3,"б/р")))))))</f>
        <v>1р</v>
      </c>
      <c r="J11" s="71">
        <v>20</v>
      </c>
      <c r="K11" s="151" t="str">
        <f>IF(B11=0," ",VLOOKUP($B11,[1]Спортсмены!$B$1:$H$65536,7,FALSE))</f>
        <v>Цветкова Н.В.</v>
      </c>
    </row>
    <row r="12" spans="1:11" x14ac:dyDescent="0.25">
      <c r="A12" s="19">
        <v>2</v>
      </c>
      <c r="B12" s="27">
        <v>360</v>
      </c>
      <c r="C12" s="76" t="str">
        <f>IF(B12=0," ",VLOOKUP(B12,[1]Спортсмены!B$1:I$65536,2,FALSE))</f>
        <v>Журавлёв Александр</v>
      </c>
      <c r="D12" s="133" t="str">
        <f>IF(B12=0," ",VLOOKUP($B12,[1]Спортсмены!$B$1:$H$65536,3,FALSE))</f>
        <v>03.01.1999</v>
      </c>
      <c r="E12" s="71" t="str">
        <f>IF(B12=0," ",IF(VLOOKUP($B12,[1]Спортсмены!$B$1:$H$65536,4,FALSE)=0," ",VLOOKUP($B12,[1]Спортсмены!$B$1:$H$65536,4,FALSE)))</f>
        <v>1р</v>
      </c>
      <c r="F12" s="134" t="str">
        <f>IF(B12=0," ",VLOOKUP($B12,[1]Спортсмены!$B$1:$H$65536,5,FALSE))</f>
        <v>Калининградская</v>
      </c>
      <c r="G12" s="76" t="str">
        <f>IF(B12=0," ",VLOOKUP($B12,[1]Спортсмены!$B$1:$H$65536,6,FALSE))</f>
        <v>Калининград, СДЮСШОР № 4</v>
      </c>
      <c r="H12" s="187">
        <v>1.94</v>
      </c>
      <c r="I12" s="27" t="str">
        <f>IF(H12=0," ",IF(H12&gt;=[1]Разряды!$C$15,[1]Разряды!$C$3,IF(H12&gt;=[1]Разряды!$D$15,[1]Разряды!$D$3,IF(H12&gt;=[1]Разряды!$E$15,[1]Разряды!$E$3,IF(H12&gt;=[1]Разряды!$F$15,[1]Разряды!$F$3,IF(H12&gt;=[1]Разряды!$G$15,[1]Разряды!$G$3,IF(H12&gt;=[1]Разряды!$H$15,[1]Разряды!$H$3,"б/р")))))))</f>
        <v>1р</v>
      </c>
      <c r="J12" s="71">
        <v>17</v>
      </c>
      <c r="K12" s="151" t="str">
        <f>IF(B12=0," ",VLOOKUP($B12,[1]Спортсмены!$B$1:$H$65536,7,FALSE))</f>
        <v>Шабанов В.В.</v>
      </c>
    </row>
    <row r="13" spans="1:11" x14ac:dyDescent="0.25">
      <c r="A13" s="19">
        <v>3</v>
      </c>
      <c r="B13" s="27">
        <v>153</v>
      </c>
      <c r="C13" s="76" t="str">
        <f>IF(B13=0," ",VLOOKUP(B13,[1]Спортсмены!B$1:I$65536,2,FALSE))</f>
        <v>Тарасов Егор</v>
      </c>
      <c r="D13" s="133" t="str">
        <f>IF(B13=0," ",VLOOKUP($B13,[1]Спортсмены!$B$1:$H$65536,3,FALSE))</f>
        <v>17.07.2000</v>
      </c>
      <c r="E13" s="71" t="str">
        <f>IF(B13=0," ",IF(VLOOKUP($B13,[1]Спортсмены!$B$1:$H$65536,4,FALSE)=0," ",VLOOKUP($B13,[1]Спортсмены!$B$1:$H$65536,4,FALSE)))</f>
        <v>1р</v>
      </c>
      <c r="F13" s="134" t="str">
        <f>IF(B13=0," ",VLOOKUP($B13,[1]Спортсмены!$B$1:$H$65536,5,FALSE))</f>
        <v>Ярославская</v>
      </c>
      <c r="G13" s="134" t="str">
        <f>IF(B13=0," ",VLOOKUP($B13,[1]Спортсмены!$B$1:$H$65536,6,FALSE))</f>
        <v>Ярославль, ГУ ЯО СШОР по л/а и адаптивному спорту</v>
      </c>
      <c r="H13" s="187">
        <v>1.9</v>
      </c>
      <c r="I13" s="27" t="str">
        <f>IF(H13=0," ",IF(H13&gt;=[1]Разряды!$C$15,[1]Разряды!$C$3,IF(H13&gt;=[1]Разряды!$D$15,[1]Разряды!$D$3,IF(H13&gt;=[1]Разряды!$E$15,[1]Разряды!$E$3,IF(H13&gt;=[1]Разряды!$F$15,[1]Разряды!$F$3,IF(H13&gt;=[1]Разряды!$G$15,[1]Разряды!$G$3,IF(H13&gt;=[1]Разряды!$H$15,[1]Разряды!$H$3,"б/р")))))))</f>
        <v>1р</v>
      </c>
      <c r="J13" s="71">
        <v>15</v>
      </c>
      <c r="K13" s="151" t="str">
        <f>IF(B13=0," ",VLOOKUP($B13,[1]Спортсмены!$B$1:$H$65536,7,FALSE))</f>
        <v>Бабашкин В.М., Белоусова М.Н.</v>
      </c>
    </row>
    <row r="14" spans="1:11" x14ac:dyDescent="0.25">
      <c r="A14" s="292">
        <v>4</v>
      </c>
      <c r="B14" s="27">
        <v>440</v>
      </c>
      <c r="C14" s="76" t="str">
        <f>IF(B14=0," ",VLOOKUP(B14,[1]Спортсмены!B$1:I$65536,2,FALSE))</f>
        <v>Сеготский Даниил</v>
      </c>
      <c r="D14" s="133" t="str">
        <f>IF(B14=0," ",VLOOKUP($B14,[1]Спортсмены!$B$1:$H$65536,3,FALSE))</f>
        <v>07.06.1999</v>
      </c>
      <c r="E14" s="71" t="str">
        <f>IF(B14=0," ",IF(VLOOKUP($B14,[1]Спортсмены!$B$1:$H$65536,4,FALSE)=0," ",VLOOKUP($B14,[1]Спортсмены!$B$1:$H$65536,4,FALSE)))</f>
        <v>2р</v>
      </c>
      <c r="F14" s="134" t="str">
        <f>IF(B14=0," ",VLOOKUP($B14,[1]Спортсмены!$B$1:$H$65536,5,FALSE))</f>
        <v>Костромская</v>
      </c>
      <c r="G14" s="76" t="str">
        <f>IF(B14=0," ",VLOOKUP($B14,[1]Спортсмены!$B$1:$H$65536,6,FALSE))</f>
        <v>Шарья, СДЮСШОР</v>
      </c>
      <c r="H14" s="187">
        <v>1.8</v>
      </c>
      <c r="I14" s="27" t="str">
        <f>IF(H14=0," ",IF(H14&gt;=[1]Разряды!$C$15,[1]Разряды!$C$3,IF(H14&gt;=[1]Разряды!$D$15,[1]Разряды!$D$3,IF(H14&gt;=[1]Разряды!$E$15,[1]Разряды!$E$3,IF(H14&gt;=[1]Разряды!$F$15,[1]Разряды!$F$3,IF(H14&gt;=[1]Разряды!$G$15,[1]Разряды!$G$3,IF(H14&gt;=[1]Разряды!$H$15,[1]Разряды!$H$3,"б/р")))))))</f>
        <v>2р</v>
      </c>
      <c r="J14" s="71">
        <v>14</v>
      </c>
      <c r="K14" s="151" t="str">
        <f>IF(B14=0," ",VLOOKUP($B14,[1]Спортсмены!$B$1:$H$65536,7,FALSE))</f>
        <v>Александрова Л.Б.</v>
      </c>
    </row>
    <row r="15" spans="1:11" x14ac:dyDescent="0.25">
      <c r="A15" s="77" t="s">
        <v>170</v>
      </c>
      <c r="B15" s="27">
        <v>159</v>
      </c>
      <c r="C15" s="76" t="str">
        <f>IF(B15=0," ",VLOOKUP(B15,[1]Спортсмены!B$1:I$65536,2,FALSE))</f>
        <v>Зайцев Дмитрий</v>
      </c>
      <c r="D15" s="133" t="str">
        <f>IF(B15=0," ",VLOOKUP($B15,[1]Спортсмены!$B$1:$H$65536,3,FALSE))</f>
        <v>28.05.1999</v>
      </c>
      <c r="E15" s="71" t="str">
        <f>IF(B15=0," ",IF(VLOOKUP($B15,[1]Спортсмены!$B$1:$H$65536,4,FALSE)=0," ",VLOOKUP($B15,[1]Спортсмены!$B$1:$H$65536,4,FALSE)))</f>
        <v>2р</v>
      </c>
      <c r="F15" s="134" t="str">
        <f>IF(B15=0," ",VLOOKUP($B15,[1]Спортсмены!$B$1:$H$65536,5,FALSE))</f>
        <v>Ярославская</v>
      </c>
      <c r="G15" s="134" t="str">
        <f>IF(B15=0," ",VLOOKUP($B15,[1]Спортсмены!$B$1:$H$65536,6,FALSE))</f>
        <v>Ярославль, ГУ ЯО СШОР по л/а и адаптивному спорту</v>
      </c>
      <c r="H15" s="187">
        <v>1.75</v>
      </c>
      <c r="I15" s="27" t="str">
        <f>IF(H15=0," ",IF(H15&gt;=[1]Разряды!$C$15,[1]Разряды!$C$3,IF(H15&gt;=[1]Разряды!$D$15,[1]Разряды!$D$3,IF(H15&gt;=[1]Разряды!$E$15,[1]Разряды!$E$3,IF(H15&gt;=[1]Разряды!$F$15,[1]Разряды!$F$3,IF(H15&gt;=[1]Разряды!$G$15,[1]Разряды!$G$3,IF(H15&gt;=[1]Разряды!$H$15,[1]Разряды!$H$3,"б/р")))))))</f>
        <v>2р</v>
      </c>
      <c r="J15" s="71" t="s">
        <v>19</v>
      </c>
      <c r="K15" s="151" t="str">
        <f>IF(B15=0," ",VLOOKUP($B15,[1]Спортсмены!$B$1:$H$65536,7,FALSE))</f>
        <v>Бабашкин В.М., Белоусова М.Н.</v>
      </c>
    </row>
    <row r="16" spans="1:11" x14ac:dyDescent="0.25">
      <c r="A16" s="360" t="s">
        <v>170</v>
      </c>
      <c r="B16" s="27">
        <v>161</v>
      </c>
      <c r="C16" s="76" t="str">
        <f>IF(B16=0," ",VLOOKUP(B16,[1]Спортсмены!B$1:I$65536,2,FALSE))</f>
        <v>Балякаев Максим</v>
      </c>
      <c r="D16" s="133" t="str">
        <f>IF(B16=0," ",VLOOKUP($B16,[1]Спортсмены!$B$1:$H$65536,3,FALSE))</f>
        <v>17.05.1999</v>
      </c>
      <c r="E16" s="71" t="str">
        <f>IF(B16=0," ",IF(VLOOKUP($B16,[1]Спортсмены!$B$1:$H$65536,4,FALSE)=0," ",VLOOKUP($B16,[1]Спортсмены!$B$1:$H$65536,4,FALSE)))</f>
        <v>1р</v>
      </c>
      <c r="F16" s="134" t="str">
        <f>IF(B16=0," ",VLOOKUP($B16,[1]Спортсмены!$B$1:$H$65536,5,FALSE))</f>
        <v>Ярославская</v>
      </c>
      <c r="G16" s="134" t="str">
        <f>IF(B16=0," ",VLOOKUP($B16,[1]Спортсмены!$B$1:$H$65536,6,FALSE))</f>
        <v>Ярославль, ГУ ЯО СШОР по л/а и адаптивному спорту</v>
      </c>
      <c r="H16" s="187">
        <v>1.75</v>
      </c>
      <c r="I16" s="27" t="str">
        <f>IF(H16=0," ",IF(H16&gt;=[1]Разряды!$C$15,[1]Разряды!$C$3,IF(H16&gt;=[1]Разряды!$D$15,[1]Разряды!$D$3,IF(H16&gt;=[1]Разряды!$E$15,[1]Разряды!$E$3,IF(H16&gt;=[1]Разряды!$F$15,[1]Разряды!$F$3,IF(H16&gt;=[1]Разряды!$G$15,[1]Разряды!$G$3,IF(H16&gt;=[1]Разряды!$H$15,[1]Разряды!$H$3,"б/р")))))))</f>
        <v>2р</v>
      </c>
      <c r="J16" s="71" t="s">
        <v>19</v>
      </c>
      <c r="K16" s="151" t="str">
        <f>IF(B16=0," ",VLOOKUP($B16,[1]Спортсмены!$B$1:$H$65536,7,FALSE))</f>
        <v>Мелещенко М.А.</v>
      </c>
    </row>
    <row r="17" spans="1:11" x14ac:dyDescent="0.25">
      <c r="A17" s="68">
        <v>7</v>
      </c>
      <c r="B17" s="27">
        <v>267</v>
      </c>
      <c r="C17" s="76" t="str">
        <f>IF(B17=0," ",VLOOKUP(B17,[1]Спортсмены!B$1:I$65536,2,FALSE))</f>
        <v>Ивлев Влад</v>
      </c>
      <c r="D17" s="133" t="str">
        <f>IF(B17=0," ",VLOOKUP($B17,[1]Спортсмены!$B$1:$H$65536,3,FALSE))</f>
        <v>04.04.2000</v>
      </c>
      <c r="E17" s="71" t="str">
        <f>IF(B17=0," ",IF(VLOOKUP($B17,[1]Спортсмены!$B$1:$H$65536,4,FALSE)=0," ",VLOOKUP($B17,[1]Спортсмены!$B$1:$H$65536,4,FALSE)))</f>
        <v>2р</v>
      </c>
      <c r="F17" s="134" t="str">
        <f>IF(B17=0," ",VLOOKUP($B17,[1]Спортсмены!$B$1:$H$65536,5,FALSE))</f>
        <v>Владимирская</v>
      </c>
      <c r="G17" s="134" t="str">
        <f>IF(B17=0," ",VLOOKUP($B17,[1]Спортсмены!$B$1:$H$65536,6,FALSE))</f>
        <v>Александров, СДЮСШ им. О. Даниловой</v>
      </c>
      <c r="H17" s="187">
        <v>1.75</v>
      </c>
      <c r="I17" s="27" t="str">
        <f>IF(H17=0," ",IF(H17&gt;=[1]Разряды!$C$15,[1]Разряды!$C$3,IF(H17&gt;=[1]Разряды!$D$15,[1]Разряды!$D$3,IF(H17&gt;=[1]Разряды!$E$15,[1]Разряды!$E$3,IF(H17&gt;=[1]Разряды!$F$15,[1]Разряды!$F$3,IF(H17&gt;=[1]Разряды!$G$15,[1]Разряды!$G$3,IF(H17&gt;=[1]Разряды!$H$15,[1]Разряды!$H$3,"б/р")))))))</f>
        <v>2р</v>
      </c>
      <c r="J17" s="71">
        <v>13</v>
      </c>
      <c r="K17" s="151" t="str">
        <f>IF(B17=0," ",VLOOKUP($B17,[1]Спортсмены!$B$1:$H$65536,7,FALSE))</f>
        <v>Сычев А.С.</v>
      </c>
    </row>
    <row r="18" spans="1:11" x14ac:dyDescent="0.25">
      <c r="A18" s="69">
        <v>8</v>
      </c>
      <c r="B18" s="26">
        <v>179</v>
      </c>
      <c r="C18" s="21" t="str">
        <f>IF(B18=0," ",VLOOKUP(B18,[1]Спортсмены!B$1:I$65536,2,FALSE))</f>
        <v>Холмогоров Никита</v>
      </c>
      <c r="D18" s="129" t="str">
        <f>IF(B18=0," ",VLOOKUP($B18,[1]Спортсмены!$B$1:$H$65536,3,FALSE))</f>
        <v>27.07.2000</v>
      </c>
      <c r="E18" s="23" t="str">
        <f>IF(B18=0," ",IF(VLOOKUP($B18,[1]Спортсмены!$B$1:$H$65536,4,FALSE)=0," ",VLOOKUP($B18,[1]Спортсмены!$B$1:$H$65536,4,FALSE)))</f>
        <v>2р</v>
      </c>
      <c r="F18" s="78" t="str">
        <f>IF(B18=0," ",VLOOKUP($B18,[1]Спортсмены!$B$1:$H$65536,5,FALSE))</f>
        <v>Ярославская</v>
      </c>
      <c r="G18" s="21" t="str">
        <f>IF(B18=0," ",VLOOKUP($B18,[1]Спортсмены!$B$1:$H$65536,6,FALSE))</f>
        <v>Переславль, ДЮСШ</v>
      </c>
      <c r="H18" s="183">
        <v>1.7</v>
      </c>
      <c r="I18" s="27" t="str">
        <f>IF(H18=0," ",IF(H18&gt;=[1]Разряды!$C$15,[1]Разряды!$C$3,IF(H18&gt;=[1]Разряды!$D$15,[1]Разряды!$D$3,IF(H18&gt;=[1]Разряды!$E$15,[1]Разряды!$E$3,IF(H18&gt;=[1]Разряды!$F$15,[1]Разряды!$F$3,IF(H18&gt;=[1]Разряды!$G$15,[1]Разряды!$G$3,IF(H18&gt;=[1]Разряды!$H$15,[1]Разряды!$H$3,"б/р")))))))</f>
        <v>3р</v>
      </c>
      <c r="J18" s="71" t="s">
        <v>19</v>
      </c>
      <c r="K18" s="21" t="str">
        <f>IF(B18=0," ",VLOOKUP($B18,[1]Спортсмены!$B$1:$H$65536,7,FALSE))</f>
        <v>Цветкова Н.В.</v>
      </c>
    </row>
    <row r="19" spans="1:11" ht="16.5" thickBot="1" x14ac:dyDescent="0.3">
      <c r="A19" s="43"/>
      <c r="B19" s="160"/>
      <c r="C19" s="184"/>
      <c r="D19" s="159"/>
      <c r="E19" s="140"/>
      <c r="F19" s="140"/>
      <c r="G19" s="140"/>
      <c r="H19" s="185"/>
      <c r="I19" s="158"/>
      <c r="J19" s="158"/>
      <c r="K19" s="160"/>
    </row>
    <row r="20" spans="1:11" ht="16.5" thickTop="1" x14ac:dyDescent="0.25">
      <c r="A20" s="47"/>
      <c r="B20" s="155"/>
      <c r="C20" s="156"/>
      <c r="D20" s="154"/>
      <c r="E20" s="102"/>
      <c r="F20" s="102"/>
      <c r="G20" s="102"/>
      <c r="H20" s="188"/>
      <c r="I20" s="161"/>
      <c r="J20" s="161"/>
      <c r="K20" s="155"/>
    </row>
    <row r="21" spans="1:11" ht="18" x14ac:dyDescent="0.25">
      <c r="A21" s="1"/>
      <c r="B21" s="115"/>
      <c r="C21" s="118"/>
      <c r="D21" s="118"/>
      <c r="E21" s="118"/>
      <c r="F21" s="123"/>
      <c r="G21" s="261" t="s">
        <v>101</v>
      </c>
      <c r="H21" s="167"/>
      <c r="I21" s="181"/>
      <c r="J21" s="181"/>
      <c r="K21" s="181"/>
    </row>
    <row r="22" spans="1:11" x14ac:dyDescent="0.25">
      <c r="A22" s="479" t="s">
        <v>5</v>
      </c>
      <c r="B22" s="405" t="s">
        <v>42</v>
      </c>
      <c r="C22" s="436" t="s">
        <v>7</v>
      </c>
      <c r="D22" s="479" t="s">
        <v>44</v>
      </c>
      <c r="E22" s="479" t="s">
        <v>45</v>
      </c>
      <c r="F22" s="405" t="s">
        <v>10</v>
      </c>
      <c r="G22" s="405" t="s">
        <v>46</v>
      </c>
      <c r="H22" s="436" t="s">
        <v>59</v>
      </c>
      <c r="I22" s="475" t="s">
        <v>13</v>
      </c>
      <c r="J22" s="416" t="s">
        <v>60</v>
      </c>
      <c r="K22" s="405" t="s">
        <v>15</v>
      </c>
    </row>
    <row r="23" spans="1:11" x14ac:dyDescent="0.25">
      <c r="A23" s="480"/>
      <c r="B23" s="441"/>
      <c r="C23" s="444"/>
      <c r="D23" s="480"/>
      <c r="E23" s="480"/>
      <c r="F23" s="441"/>
      <c r="G23" s="441"/>
      <c r="H23" s="442"/>
      <c r="I23" s="476"/>
      <c r="J23" s="441"/>
      <c r="K23" s="443"/>
    </row>
    <row r="24" spans="1:11" ht="2.25" customHeight="1" x14ac:dyDescent="0.25">
      <c r="A24" s="481"/>
      <c r="B24" s="417"/>
      <c r="C24" s="408"/>
      <c r="D24" s="481"/>
      <c r="E24" s="481"/>
      <c r="F24" s="417"/>
      <c r="G24" s="417"/>
      <c r="H24" s="437"/>
      <c r="I24" s="477"/>
      <c r="J24" s="417"/>
      <c r="K24" s="406"/>
    </row>
    <row r="25" spans="1:11" x14ac:dyDescent="0.25">
      <c r="A25" s="19">
        <v>1</v>
      </c>
      <c r="B25" s="71">
        <v>183</v>
      </c>
      <c r="C25" s="76" t="str">
        <f>IF(B25=0," ",VLOOKUP(B25,[1]Спортсмены!B$1:I$65536,2,FALSE))</f>
        <v>Мыльников Артем</v>
      </c>
      <c r="D25" s="133" t="str">
        <f>IF(B25=0," ",VLOOKUP($B25,[1]Спортсмены!$B$1:$H$65536,3,FALSE))</f>
        <v>27.03.1997</v>
      </c>
      <c r="E25" s="71" t="str">
        <f>IF(B25=0," ",IF(VLOOKUP($B25,[1]Спортсмены!$B$1:$H$65536,4,FALSE)=0," ",VLOOKUP($B25,[1]Спортсмены!$B$1:$H$65536,4,FALSE)))</f>
        <v>КМС</v>
      </c>
      <c r="F25" s="76" t="str">
        <f>IF(B25=0," ",VLOOKUP($B25,[1]Спортсмены!$B$1:$H$65536,5,FALSE))</f>
        <v>Ярославская</v>
      </c>
      <c r="G25" s="76" t="str">
        <f>IF(B25=0," ",VLOOKUP($B25,[1]Спортсмены!$B$1:$H$65536,6,FALSE))</f>
        <v>Ярославль, ГУ ЯО ЦСП ШВСМ</v>
      </c>
      <c r="H25" s="187">
        <v>2.06</v>
      </c>
      <c r="I25" s="27" t="str">
        <f>IF(H25=0," ",IF(H25&gt;=[1]Разряды!$C$15,[1]Разряды!$C$3,IF(H25&gt;=[1]Разряды!$D$15,[1]Разряды!$D$3,IF(H25&gt;=[1]Разряды!$E$15,[1]Разряды!$E$3,IF(H25&gt;=[1]Разряды!$F$15,[1]Разряды!$F$3,IF(H25&gt;=[1]Разряды!$G$15,[1]Разряды!$G$3,IF(H25&gt;=[1]Разряды!$H$15,[1]Разряды!$H$3,"б/р")))))))</f>
        <v>кмс</v>
      </c>
      <c r="J25" s="71">
        <v>20</v>
      </c>
      <c r="K25" s="151" t="str">
        <f>IF(B25=0," ",VLOOKUP($B25,[1]Спортсмены!$B$1:$H$65536,7,FALSE))</f>
        <v>Рыбаков В.Ю.</v>
      </c>
    </row>
    <row r="26" spans="1:11" ht="16.5" thickBot="1" x14ac:dyDescent="0.3">
      <c r="A26" s="43"/>
      <c r="B26" s="160"/>
      <c r="C26" s="184"/>
      <c r="D26" s="159"/>
      <c r="E26" s="140"/>
      <c r="F26" s="140"/>
      <c r="G26" s="140"/>
      <c r="H26" s="185"/>
      <c r="I26" s="158"/>
      <c r="J26" s="158"/>
      <c r="K26" s="160"/>
    </row>
    <row r="27" spans="1:11" ht="18.75" thickTop="1" x14ac:dyDescent="0.25">
      <c r="A27" s="1"/>
      <c r="B27" s="115"/>
      <c r="C27" s="118"/>
      <c r="D27" s="118"/>
      <c r="E27" s="118"/>
      <c r="F27" s="123"/>
      <c r="G27" s="261" t="s">
        <v>105</v>
      </c>
      <c r="H27" s="167"/>
      <c r="I27" s="181"/>
      <c r="J27" s="181"/>
      <c r="K27" s="181"/>
    </row>
    <row r="28" spans="1:11" x14ac:dyDescent="0.25">
      <c r="A28" s="479" t="s">
        <v>5</v>
      </c>
      <c r="B28" s="405" t="s">
        <v>42</v>
      </c>
      <c r="C28" s="436" t="s">
        <v>7</v>
      </c>
      <c r="D28" s="479" t="s">
        <v>44</v>
      </c>
      <c r="E28" s="479" t="s">
        <v>45</v>
      </c>
      <c r="F28" s="405" t="s">
        <v>10</v>
      </c>
      <c r="G28" s="405" t="s">
        <v>46</v>
      </c>
      <c r="H28" s="436" t="s">
        <v>59</v>
      </c>
      <c r="I28" s="475" t="s">
        <v>13</v>
      </c>
      <c r="J28" s="416" t="s">
        <v>60</v>
      </c>
      <c r="K28" s="436" t="s">
        <v>15</v>
      </c>
    </row>
    <row r="29" spans="1:11" x14ac:dyDescent="0.25">
      <c r="A29" s="480"/>
      <c r="B29" s="441"/>
      <c r="C29" s="444"/>
      <c r="D29" s="480"/>
      <c r="E29" s="480"/>
      <c r="F29" s="441"/>
      <c r="G29" s="441"/>
      <c r="H29" s="442"/>
      <c r="I29" s="476"/>
      <c r="J29" s="441"/>
      <c r="K29" s="442"/>
    </row>
    <row r="30" spans="1:11" ht="2.25" customHeight="1" x14ac:dyDescent="0.25">
      <c r="A30" s="481"/>
      <c r="B30" s="417"/>
      <c r="C30" s="408"/>
      <c r="D30" s="481"/>
      <c r="E30" s="481"/>
      <c r="F30" s="417"/>
      <c r="G30" s="417"/>
      <c r="H30" s="437"/>
      <c r="I30" s="477"/>
      <c r="J30" s="417"/>
      <c r="K30" s="437"/>
    </row>
    <row r="31" spans="1:11" x14ac:dyDescent="0.25">
      <c r="A31" s="19">
        <v>1</v>
      </c>
      <c r="B31" s="27">
        <v>156</v>
      </c>
      <c r="C31" s="76" t="str">
        <f>IF(B31=0," ",VLOOKUP(B31,[1]Спортсмены!B$1:I$65536,2,FALSE))</f>
        <v>Погодин Артем</v>
      </c>
      <c r="D31" s="133" t="str">
        <f>IF(B31=0," ",VLOOKUP($B31,[1]Спортсмены!$B$1:$H$65536,3,FALSE))</f>
        <v>03.11.1995</v>
      </c>
      <c r="E31" s="71" t="str">
        <f>IF(B31=0," ",IF(VLOOKUP($B31,[1]Спортсмены!$B$1:$H$65536,4,FALSE)=0," ",VLOOKUP($B31,[1]Спортсмены!$B$1:$H$65536,4,FALSE)))</f>
        <v>КМС</v>
      </c>
      <c r="F31" s="76" t="str">
        <f>IF(B31=0," ",VLOOKUP($B31,[1]Спортсмены!$B$1:$H$65536,5,FALSE))</f>
        <v>Ярославская</v>
      </c>
      <c r="G31" s="284" t="str">
        <f>IF(B31=0," ",VLOOKUP($B31,[1]Спортсмены!$B$1:$H$65536,6,FALSE))</f>
        <v>Ярославль, ГУ ЯО СШОР по л/а и адаптивному спорту</v>
      </c>
      <c r="H31" s="187">
        <v>1.94</v>
      </c>
      <c r="I31" s="27" t="str">
        <f>IF(H31=0," ",IF(H31&gt;=[1]Разряды!$C$15,[1]Разряды!$C$3,IF(H31&gt;=[1]Разряды!$D$15,[1]Разряды!$D$3,IF(H31&gt;=[1]Разряды!$E$15,[1]Разряды!$E$3,IF(H31&gt;=[1]Разряды!$F$15,[1]Разряды!$F$3,IF(H31&gt;=[1]Разряды!$G$15,[1]Разряды!$G$3,IF(H31&gt;=[1]Разряды!$H$15,[1]Разряды!$H$3,"б/р")))))))</f>
        <v>1р</v>
      </c>
      <c r="J31" s="71">
        <v>20</v>
      </c>
      <c r="K31" s="151" t="str">
        <f>IF(B31=0," ",VLOOKUP($B31,[1]Спортсмены!$B$1:$H$65536,7,FALSE))</f>
        <v>Бабашкин В.М., Белоусова М.Н.</v>
      </c>
    </row>
    <row r="32" spans="1:11" ht="15.75" thickBot="1" x14ac:dyDescent="0.3">
      <c r="A32" s="189"/>
      <c r="B32" s="43"/>
      <c r="C32" s="31" t="str">
        <f>IF(B32=0," ",VLOOKUP(B32,[1]Спортсмены!B$1:I$65536,2,FALSE))</f>
        <v xml:space="preserve"> </v>
      </c>
      <c r="D32" s="174" t="str">
        <f>IF(B32=0," ",VLOOKUP($B32,[1]Спортсмены!$B$1:$H$65536,3,FALSE))</f>
        <v xml:space="preserve"> </v>
      </c>
      <c r="E32" s="33" t="str">
        <f>IF(B32=0," ",IF(VLOOKUP($B32,[1]Спортсмены!$B$1:$H$65536,4,FALSE)=0," ",VLOOKUP($B32,[1]Спортсмены!$B$1:$H$65536,4,FALSE)))</f>
        <v xml:space="preserve"> </v>
      </c>
      <c r="F32" s="170" t="str">
        <f>IF(B32=0," ",VLOOKUP($B32,[1]Спортсмены!$B$1:$H$65536,5,FALSE))</f>
        <v xml:space="preserve"> </v>
      </c>
      <c r="G32" s="170" t="str">
        <f>IF(B32=0," ",VLOOKUP($B32,[1]Спортсмены!$B$1:$H$65536,6,FALSE))</f>
        <v xml:space="preserve"> </v>
      </c>
      <c r="H32" s="192"/>
      <c r="I32" s="29" t="str">
        <f>IF(H32=0," ",IF(H32&gt;=[1]Разряды!$C$15,[1]Разряды!$C$3,IF(H32&gt;=[1]Разряды!$D$15,[1]Разряды!$D$3,IF(H32&gt;=[1]Разряды!$E$15,[1]Разряды!$E$3,IF(H32&gt;=[1]Разряды!$F$15,[1]Разряды!$F$3,IF(H32&gt;=[1]Разряды!$G$15,[1]Разряды!$G$3,IF(H32&gt;=[1]Разряды!$H$15,[1]Разряды!$H$3,"б/р")))))))</f>
        <v xml:space="preserve"> </v>
      </c>
      <c r="J32" s="29"/>
      <c r="K32" s="193" t="str">
        <f>IF(B32=0," ",VLOOKUP($B32,[1]Спортсмены!$B$1:$H$65536,7,FALSE))</f>
        <v xml:space="preserve"> </v>
      </c>
    </row>
    <row r="33" spans="1:11" ht="18.75" thickTop="1" x14ac:dyDescent="0.25">
      <c r="A33" s="1"/>
      <c r="B33" s="115"/>
      <c r="C33" s="118"/>
      <c r="D33" s="118"/>
      <c r="E33" s="118"/>
      <c r="F33" s="123"/>
      <c r="G33" s="261" t="s">
        <v>22</v>
      </c>
      <c r="H33" s="167"/>
      <c r="I33" s="181"/>
      <c r="J33" s="181"/>
      <c r="K33" s="181"/>
    </row>
    <row r="34" spans="1:11" x14ac:dyDescent="0.25">
      <c r="A34" s="479" t="s">
        <v>5</v>
      </c>
      <c r="B34" s="405" t="s">
        <v>42</v>
      </c>
      <c r="C34" s="436" t="s">
        <v>7</v>
      </c>
      <c r="D34" s="479" t="s">
        <v>44</v>
      </c>
      <c r="E34" s="479" t="s">
        <v>45</v>
      </c>
      <c r="F34" s="405" t="s">
        <v>10</v>
      </c>
      <c r="G34" s="405" t="s">
        <v>46</v>
      </c>
      <c r="H34" s="436" t="s">
        <v>59</v>
      </c>
      <c r="I34" s="475" t="s">
        <v>13</v>
      </c>
      <c r="J34" s="416" t="s">
        <v>60</v>
      </c>
      <c r="K34" s="436" t="s">
        <v>15</v>
      </c>
    </row>
    <row r="35" spans="1:11" x14ac:dyDescent="0.25">
      <c r="A35" s="480"/>
      <c r="B35" s="441"/>
      <c r="C35" s="444"/>
      <c r="D35" s="480"/>
      <c r="E35" s="480"/>
      <c r="F35" s="441"/>
      <c r="G35" s="441"/>
      <c r="H35" s="442"/>
      <c r="I35" s="476"/>
      <c r="J35" s="441"/>
      <c r="K35" s="442"/>
    </row>
    <row r="36" spans="1:11" ht="3.75" customHeight="1" x14ac:dyDescent="0.25">
      <c r="A36" s="481"/>
      <c r="B36" s="417"/>
      <c r="C36" s="408"/>
      <c r="D36" s="481"/>
      <c r="E36" s="481"/>
      <c r="F36" s="417"/>
      <c r="G36" s="417"/>
      <c r="H36" s="437"/>
      <c r="I36" s="477"/>
      <c r="J36" s="417"/>
      <c r="K36" s="437"/>
    </row>
    <row r="37" spans="1:11" x14ac:dyDescent="0.25">
      <c r="A37" s="100">
        <v>1</v>
      </c>
      <c r="B37" s="26">
        <v>184</v>
      </c>
      <c r="C37" s="21" t="str">
        <f>IF(B37=0," ",VLOOKUP(B37,[1]Спортсмены!B$1:I$65536,2,FALSE))</f>
        <v>Гогочури Зураби</v>
      </c>
      <c r="D37" s="129" t="str">
        <f>IF(B37=0," ",VLOOKUP($B37,[1]Спортсмены!$B$1:$H$65536,3,FALSE))</f>
        <v>22.03.1990</v>
      </c>
      <c r="E37" s="23" t="str">
        <f>IF(B37=0," ",IF(VLOOKUP($B37,[1]Спортсмены!$B$1:$H$65536,4,FALSE)=0," ",VLOOKUP($B37,[1]Спортсмены!$B$1:$H$65536,4,FALSE)))</f>
        <v>МС</v>
      </c>
      <c r="F37" s="21" t="str">
        <f>IF(B37=0," ",VLOOKUP($B37,[1]Спортсмены!$B$1:$H$65536,5,FALSE))</f>
        <v>Ярославская</v>
      </c>
      <c r="G37" s="21" t="str">
        <f>IF(B37=0," ",VLOOKUP($B37,[1]Спортсмены!$B$1:$H$65536,6,FALSE))</f>
        <v>Ярославль, ГУ ЯО ЦСП ШВСМ</v>
      </c>
      <c r="H37" s="183">
        <v>2.15</v>
      </c>
      <c r="I37" s="27" t="str">
        <f>IF(H37=0," ",IF(H37&gt;=[1]Разряды!$C$15,[1]Разряды!$C$3,IF(H37&gt;=[1]Разряды!$D$15,[1]Разряды!$D$3,IF(H37&gt;=[1]Разряды!$E$15,[1]Разряды!$E$3,IF(H37&gt;=[1]Разряды!$F$15,[1]Разряды!$F$3,IF(H37&gt;=[1]Разряды!$G$15,[1]Разряды!$G$3,IF(H37&gt;=[1]Разряды!$H$15,[1]Разряды!$H$3,"б/р")))))))</f>
        <v>мс</v>
      </c>
      <c r="J37" s="164" t="s">
        <v>21</v>
      </c>
      <c r="K37" s="66" t="str">
        <f>IF(B37=0," ",VLOOKUP($B37,[1]Спортсмены!$B$1:$H$65536,7,FALSE))</f>
        <v>Рыбаков В.Ю.</v>
      </c>
    </row>
    <row r="38" spans="1:11" x14ac:dyDescent="0.25">
      <c r="A38" s="100">
        <v>2</v>
      </c>
      <c r="B38" s="26">
        <v>376</v>
      </c>
      <c r="C38" s="21" t="str">
        <f>IF(B38=0," ",VLOOKUP(B38,[1]Спортсмены!B$1:I$65536,2,FALSE))</f>
        <v>Никитин Антон</v>
      </c>
      <c r="D38" s="129" t="str">
        <f>IF(B38=0," ",VLOOKUP($B38,[1]Спортсмены!$B$1:$H$65536,3,FALSE))</f>
        <v>22.03.1989</v>
      </c>
      <c r="E38" s="23" t="str">
        <f>IF(B38=0," ",IF(VLOOKUP($B38,[1]Спортсмены!$B$1:$H$65536,4,FALSE)=0," ",VLOOKUP($B38,[1]Спортсмены!$B$1:$H$65536,4,FALSE)))</f>
        <v>КМС</v>
      </c>
      <c r="F38" s="21" t="str">
        <f>IF(B38=0," ",VLOOKUP($B38,[1]Спортсмены!$B$1:$H$65536,5,FALSE))</f>
        <v>Ивановская</v>
      </c>
      <c r="G38" s="21" t="str">
        <f>IF(B38=0," ",VLOOKUP($B38,[1]Спортсмены!$B$1:$H$65536,6,FALSE))</f>
        <v>Иваново, СДЮСШОР-6</v>
      </c>
      <c r="H38" s="183">
        <v>2.09</v>
      </c>
      <c r="I38" s="27" t="str">
        <f>IF(H38=0," ",IF(H38&gt;=[1]Разряды!$C$15,[1]Разряды!$C$3,IF(H38&gt;=[1]Разряды!$D$15,[1]Разряды!$D$3,IF(H38&gt;=[1]Разряды!$E$15,[1]Разряды!$E$3,IF(H38&gt;=[1]Разряды!$F$15,[1]Разряды!$F$3,IF(H38&gt;=[1]Разряды!$G$15,[1]Разряды!$G$3,IF(H38&gt;=[1]Разряды!$H$15,[1]Разряды!$H$3,"б/р")))))))</f>
        <v>кмс</v>
      </c>
      <c r="J38" s="71">
        <v>17</v>
      </c>
      <c r="K38" s="66" t="str">
        <f>IF(B38=0," ",VLOOKUP($B38,[1]Спортсмены!$B$1:$H$65536,7,FALSE))</f>
        <v>Магницкий М.В., Гудова В.А.</v>
      </c>
    </row>
    <row r="39" spans="1:11" ht="16.5" thickBot="1" x14ac:dyDescent="0.3">
      <c r="A39" s="43"/>
      <c r="B39" s="160"/>
      <c r="C39" s="184"/>
      <c r="D39" s="159"/>
      <c r="E39" s="140"/>
      <c r="F39" s="140"/>
      <c r="G39" s="140"/>
      <c r="H39" s="185"/>
      <c r="I39" s="158"/>
      <c r="J39" s="158"/>
      <c r="K39" s="160"/>
    </row>
    <row r="40" spans="1:11" ht="16.5" thickTop="1" x14ac:dyDescent="0.25">
      <c r="A40" s="47"/>
      <c r="B40" s="155"/>
      <c r="C40" s="156"/>
      <c r="D40" s="154"/>
      <c r="E40" s="102"/>
      <c r="F40" s="102"/>
      <c r="G40" s="102"/>
      <c r="H40" s="188"/>
      <c r="I40" s="161"/>
      <c r="J40" s="161"/>
      <c r="K40" s="155"/>
    </row>
    <row r="41" spans="1:11" ht="15.75" x14ac:dyDescent="0.25">
      <c r="A41" s="47"/>
      <c r="B41" s="155"/>
      <c r="C41" s="156"/>
      <c r="D41" s="154"/>
      <c r="E41" s="102"/>
      <c r="F41" s="102"/>
      <c r="G41" s="102"/>
      <c r="H41" s="188"/>
      <c r="I41" s="161"/>
      <c r="J41" s="161"/>
      <c r="K41" s="155"/>
    </row>
    <row r="42" spans="1:11" ht="15.75" x14ac:dyDescent="0.25">
      <c r="A42" s="47"/>
      <c r="B42" s="155"/>
      <c r="C42" s="156"/>
      <c r="D42" s="154"/>
      <c r="E42" s="102"/>
      <c r="F42" s="102"/>
      <c r="G42" s="102"/>
      <c r="H42" s="188"/>
      <c r="I42" s="161"/>
      <c r="J42" s="161"/>
      <c r="K42" s="155"/>
    </row>
    <row r="43" spans="1:11" ht="15.75" x14ac:dyDescent="0.25">
      <c r="A43" s="47"/>
      <c r="B43" s="155"/>
      <c r="C43" s="156"/>
      <c r="D43" s="154"/>
      <c r="E43" s="102"/>
      <c r="F43" s="102"/>
      <c r="G43" s="102"/>
      <c r="H43" s="188"/>
      <c r="I43" s="161"/>
      <c r="J43" s="161"/>
      <c r="K43" s="155"/>
    </row>
    <row r="44" spans="1:11" ht="15.75" x14ac:dyDescent="0.25">
      <c r="A44" s="47"/>
      <c r="B44" s="155"/>
      <c r="C44" s="156"/>
      <c r="D44" s="154"/>
      <c r="E44" s="102"/>
      <c r="F44" s="102"/>
      <c r="G44" s="102"/>
      <c r="H44" s="188"/>
      <c r="I44" s="161"/>
      <c r="J44" s="161"/>
      <c r="K44" s="155"/>
    </row>
    <row r="45" spans="1:11" ht="15.75" x14ac:dyDescent="0.25">
      <c r="A45" s="47"/>
      <c r="B45" s="155"/>
      <c r="C45" s="156"/>
      <c r="D45" s="154"/>
      <c r="E45" s="102"/>
      <c r="F45" s="102"/>
      <c r="G45" s="102"/>
      <c r="H45" s="188"/>
      <c r="I45" s="161"/>
      <c r="J45" s="161"/>
      <c r="K45" s="155"/>
    </row>
    <row r="46" spans="1:11" ht="15.75" x14ac:dyDescent="0.25">
      <c r="A46" s="47"/>
      <c r="B46" s="155"/>
      <c r="C46" s="156"/>
      <c r="D46" s="154"/>
      <c r="E46" s="102"/>
      <c r="F46" s="102"/>
      <c r="G46" s="102"/>
      <c r="H46" s="188"/>
      <c r="I46" s="161"/>
      <c r="J46" s="161"/>
      <c r="K46" s="155"/>
    </row>
    <row r="47" spans="1:11" ht="15.75" x14ac:dyDescent="0.25">
      <c r="A47" s="47"/>
      <c r="B47" s="155"/>
      <c r="C47" s="156"/>
      <c r="D47" s="154"/>
      <c r="E47" s="102"/>
      <c r="F47" s="102"/>
      <c r="G47" s="102"/>
      <c r="H47" s="188"/>
      <c r="I47" s="161"/>
      <c r="J47" s="161"/>
      <c r="K47" s="155"/>
    </row>
    <row r="48" spans="1:11" ht="15.75" x14ac:dyDescent="0.25">
      <c r="A48" s="47"/>
      <c r="B48" s="155"/>
      <c r="C48" s="156"/>
      <c r="D48" s="154"/>
      <c r="E48" s="102"/>
      <c r="F48" s="102"/>
      <c r="G48" s="102"/>
      <c r="H48" s="188"/>
      <c r="I48" s="161"/>
      <c r="J48" s="161"/>
      <c r="K48" s="155"/>
    </row>
    <row r="49" spans="1:11" ht="15.75" x14ac:dyDescent="0.25">
      <c r="A49" s="47"/>
      <c r="B49" s="155"/>
      <c r="C49" s="156"/>
      <c r="D49" s="154"/>
      <c r="E49" s="102"/>
      <c r="F49" s="102"/>
      <c r="G49" s="102"/>
      <c r="H49" s="188"/>
      <c r="I49" s="161"/>
      <c r="J49" s="161"/>
      <c r="K49" s="155"/>
    </row>
    <row r="50" spans="1:11" ht="15.75" x14ac:dyDescent="0.25">
      <c r="A50" s="47"/>
      <c r="B50" s="155"/>
      <c r="C50" s="156"/>
      <c r="D50" s="154"/>
      <c r="E50" s="102"/>
      <c r="F50" s="102"/>
      <c r="G50" s="102"/>
      <c r="H50" s="188"/>
      <c r="I50" s="161"/>
      <c r="J50" s="161"/>
      <c r="K50" s="155"/>
    </row>
    <row r="51" spans="1:11" ht="15.75" x14ac:dyDescent="0.25">
      <c r="A51" s="47"/>
      <c r="B51" s="155"/>
      <c r="C51" s="156"/>
      <c r="D51" s="154"/>
      <c r="E51" s="102"/>
      <c r="F51" s="102"/>
      <c r="G51" s="102"/>
      <c r="H51" s="188"/>
      <c r="I51" s="161"/>
      <c r="J51" s="161"/>
      <c r="K51" s="155"/>
    </row>
    <row r="52" spans="1:11" ht="15.75" x14ac:dyDescent="0.25">
      <c r="A52" s="47"/>
      <c r="B52" s="155"/>
      <c r="C52" s="156"/>
      <c r="D52" s="154"/>
      <c r="E52" s="102"/>
      <c r="F52" s="102"/>
      <c r="G52" s="102"/>
      <c r="H52" s="188"/>
      <c r="I52" s="161"/>
      <c r="J52" s="161"/>
      <c r="K52" s="155"/>
    </row>
    <row r="53" spans="1:11" ht="15.75" x14ac:dyDescent="0.25">
      <c r="A53" s="47"/>
      <c r="B53" s="155"/>
      <c r="C53" s="156"/>
      <c r="D53" s="154"/>
      <c r="E53" s="102"/>
      <c r="F53" s="102"/>
      <c r="G53" s="102"/>
      <c r="H53" s="188"/>
      <c r="I53" s="161"/>
      <c r="J53" s="161"/>
      <c r="K53" s="155"/>
    </row>
    <row r="54" spans="1:11" ht="15.75" x14ac:dyDescent="0.25">
      <c r="A54" s="47"/>
      <c r="B54" s="155"/>
      <c r="C54" s="156"/>
      <c r="D54" s="154"/>
      <c r="E54" s="102"/>
      <c r="F54" s="102"/>
      <c r="G54" s="102"/>
      <c r="H54" s="188"/>
      <c r="I54" s="161"/>
      <c r="J54" s="161"/>
      <c r="K54" s="155"/>
    </row>
    <row r="55" spans="1:11" ht="15.75" x14ac:dyDescent="0.25">
      <c r="A55" s="47"/>
      <c r="B55" s="155"/>
      <c r="C55" s="156"/>
      <c r="D55" s="154"/>
      <c r="E55" s="102"/>
      <c r="F55" s="102"/>
      <c r="G55" s="102"/>
      <c r="H55" s="188"/>
      <c r="I55" s="161"/>
      <c r="J55" s="161"/>
      <c r="K55" s="155"/>
    </row>
  </sheetData>
  <mergeCells count="50">
    <mergeCell ref="J34:J36"/>
    <mergeCell ref="K34:K36"/>
    <mergeCell ref="A34:A36"/>
    <mergeCell ref="B34:B36"/>
    <mergeCell ref="C34:C36"/>
    <mergeCell ref="D34:D36"/>
    <mergeCell ref="E34:E36"/>
    <mergeCell ref="F34:F36"/>
    <mergeCell ref="G34:G36"/>
    <mergeCell ref="H34:H36"/>
    <mergeCell ref="I34:I36"/>
    <mergeCell ref="J22:J24"/>
    <mergeCell ref="K22:K24"/>
    <mergeCell ref="A28:A30"/>
    <mergeCell ref="B28:B30"/>
    <mergeCell ref="C28:C30"/>
    <mergeCell ref="D28:D30"/>
    <mergeCell ref="E28:E30"/>
    <mergeCell ref="F28:F30"/>
    <mergeCell ref="G28:G30"/>
    <mergeCell ref="H28:H30"/>
    <mergeCell ref="I28:I30"/>
    <mergeCell ref="J28:J30"/>
    <mergeCell ref="K28:K30"/>
    <mergeCell ref="A22:A24"/>
    <mergeCell ref="B22:B24"/>
    <mergeCell ref="C22:C24"/>
    <mergeCell ref="I22:I24"/>
    <mergeCell ref="F6:G6"/>
    <mergeCell ref="A8:A10"/>
    <mergeCell ref="B8:B10"/>
    <mergeCell ref="C8:C10"/>
    <mergeCell ref="D8:D10"/>
    <mergeCell ref="E8:E10"/>
    <mergeCell ref="F8:F10"/>
    <mergeCell ref="G8:G10"/>
    <mergeCell ref="H8:H10"/>
    <mergeCell ref="I8:I10"/>
    <mergeCell ref="D22:D24"/>
    <mergeCell ref="E22:E24"/>
    <mergeCell ref="F22:F24"/>
    <mergeCell ref="G22:G24"/>
    <mergeCell ref="H22:H24"/>
    <mergeCell ref="J8:J10"/>
    <mergeCell ref="K8:K10"/>
    <mergeCell ref="A1:K1"/>
    <mergeCell ref="A2:K2"/>
    <mergeCell ref="A3:K3"/>
    <mergeCell ref="D4:K4"/>
    <mergeCell ref="D5:K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opLeftCell="A4" workbookViewId="0">
      <selection activeCell="A38" sqref="A38:XFD181"/>
    </sheetView>
  </sheetViews>
  <sheetFormatPr defaultRowHeight="15" x14ac:dyDescent="0.25"/>
  <cols>
    <col min="1" max="1" width="5.28515625" customWidth="1"/>
    <col min="2" max="2" width="4.7109375" customWidth="1"/>
    <col min="3" max="3" width="5.5703125" customWidth="1"/>
    <col min="4" max="5" width="21.42578125" customWidth="1"/>
    <col min="6" max="6" width="4.85546875" customWidth="1"/>
    <col min="7" max="9" width="4.7109375" customWidth="1"/>
    <col min="10" max="10" width="5.140625" customWidth="1"/>
    <col min="11" max="11" width="4.85546875" customWidth="1"/>
    <col min="12" max="12" width="4.7109375" customWidth="1"/>
    <col min="13" max="14" width="4.85546875" customWidth="1"/>
    <col min="15" max="15" width="5.140625" customWidth="1"/>
    <col min="16" max="16" width="4.42578125" customWidth="1"/>
    <col min="17" max="17" width="4.85546875" customWidth="1"/>
    <col min="18" max="18" width="5" customWidth="1"/>
    <col min="19" max="19" width="4.85546875" customWidth="1"/>
    <col min="20" max="20" width="4.42578125" customWidth="1"/>
    <col min="21" max="21" width="4.85546875" customWidth="1"/>
    <col min="22" max="22" width="4.42578125" customWidth="1"/>
    <col min="23" max="23" width="4.7109375" customWidth="1"/>
    <col min="24" max="24" width="4.42578125" customWidth="1"/>
    <col min="25" max="25" width="3.28515625" customWidth="1"/>
    <col min="26" max="26" width="4.42578125" customWidth="1"/>
    <col min="27" max="27" width="7.7109375" customWidth="1"/>
  </cols>
  <sheetData>
    <row r="1" spans="1:27" ht="20.25" x14ac:dyDescent="0.3">
      <c r="A1" s="460" t="s">
        <v>171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</row>
    <row r="2" spans="1:27" ht="20.25" x14ac:dyDescent="0.3">
      <c r="A2" s="461" t="s">
        <v>161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  <c r="R2" s="461"/>
      <c r="S2" s="461"/>
      <c r="T2" s="461"/>
      <c r="U2" s="461"/>
      <c r="V2" s="461"/>
      <c r="W2" s="461"/>
      <c r="X2" s="461"/>
      <c r="Y2" s="461"/>
      <c r="Z2" s="461"/>
      <c r="AA2" s="461"/>
    </row>
    <row r="3" spans="1:27" x14ac:dyDescent="0.25">
      <c r="A3" s="462" t="s">
        <v>122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</row>
    <row r="4" spans="1:27" ht="15.75" x14ac:dyDescent="0.25">
      <c r="A4" s="38"/>
      <c r="B4" s="38"/>
      <c r="C4" s="38"/>
      <c r="D4" s="155"/>
      <c r="E4" s="155"/>
      <c r="F4" s="154"/>
      <c r="G4" s="341"/>
      <c r="H4" s="155"/>
      <c r="I4" s="350"/>
      <c r="J4" s="161"/>
      <c r="K4" s="155"/>
      <c r="P4" s="447" t="s">
        <v>162</v>
      </c>
      <c r="Q4" s="447"/>
      <c r="R4" s="447"/>
      <c r="S4" s="447"/>
      <c r="T4" s="447"/>
      <c r="U4" s="447"/>
      <c r="V4" s="447"/>
      <c r="W4" s="167" t="s">
        <v>163</v>
      </c>
      <c r="X4" s="167"/>
      <c r="Y4" s="167"/>
      <c r="Z4" s="126"/>
      <c r="AA4" s="126" t="s">
        <v>164</v>
      </c>
    </row>
    <row r="5" spans="1:27" ht="18" x14ac:dyDescent="0.25">
      <c r="A5" s="416" t="s">
        <v>133</v>
      </c>
      <c r="B5" s="416" t="s">
        <v>55</v>
      </c>
      <c r="C5" s="405" t="s">
        <v>42</v>
      </c>
      <c r="D5" s="407" t="s">
        <v>43</v>
      </c>
      <c r="E5" s="405" t="s">
        <v>10</v>
      </c>
      <c r="F5" s="463" t="s">
        <v>56</v>
      </c>
      <c r="G5" s="464"/>
      <c r="H5" s="464"/>
      <c r="I5" s="464"/>
      <c r="J5" s="464"/>
      <c r="K5" s="464"/>
      <c r="L5" s="464"/>
      <c r="M5" s="464"/>
      <c r="N5" s="464"/>
      <c r="O5" s="464"/>
      <c r="P5" s="464"/>
      <c r="Q5" s="464"/>
      <c r="R5" s="464"/>
      <c r="S5" s="464"/>
      <c r="T5" s="464"/>
      <c r="U5" s="464"/>
      <c r="V5" s="464"/>
      <c r="W5" s="464"/>
      <c r="X5" s="465"/>
      <c r="Y5" s="466" t="s">
        <v>57</v>
      </c>
      <c r="Z5" s="469" t="s">
        <v>58</v>
      </c>
      <c r="AA5" s="405" t="s">
        <v>165</v>
      </c>
    </row>
    <row r="6" spans="1:27" x14ac:dyDescent="0.25">
      <c r="A6" s="441"/>
      <c r="B6" s="441"/>
      <c r="C6" s="441"/>
      <c r="D6" s="444"/>
      <c r="E6" s="441"/>
      <c r="F6" s="472">
        <v>290</v>
      </c>
      <c r="G6" s="472">
        <v>300</v>
      </c>
      <c r="H6" s="472">
        <v>310</v>
      </c>
      <c r="I6" s="472">
        <v>320</v>
      </c>
      <c r="J6" s="473">
        <v>340</v>
      </c>
      <c r="K6" s="473">
        <v>350</v>
      </c>
      <c r="L6" s="473">
        <v>360</v>
      </c>
      <c r="M6" s="473">
        <v>370</v>
      </c>
      <c r="N6" s="473">
        <v>380</v>
      </c>
      <c r="O6" s="473">
        <v>400</v>
      </c>
      <c r="P6" s="473">
        <v>420</v>
      </c>
      <c r="Q6" s="473">
        <v>430</v>
      </c>
      <c r="R6" s="473"/>
      <c r="S6" s="473"/>
      <c r="T6" s="472"/>
      <c r="U6" s="473"/>
      <c r="V6" s="472"/>
      <c r="W6" s="472"/>
      <c r="X6" s="472"/>
      <c r="Y6" s="467"/>
      <c r="Z6" s="470"/>
      <c r="AA6" s="443"/>
    </row>
    <row r="7" spans="1:27" x14ac:dyDescent="0.25">
      <c r="A7" s="417"/>
      <c r="B7" s="417"/>
      <c r="C7" s="417"/>
      <c r="D7" s="408"/>
      <c r="E7" s="417"/>
      <c r="F7" s="472"/>
      <c r="G7" s="472"/>
      <c r="H7" s="472"/>
      <c r="I7" s="472"/>
      <c r="J7" s="474"/>
      <c r="K7" s="474"/>
      <c r="L7" s="474"/>
      <c r="M7" s="474"/>
      <c r="N7" s="474"/>
      <c r="O7" s="474"/>
      <c r="P7" s="474"/>
      <c r="Q7" s="474"/>
      <c r="R7" s="474"/>
      <c r="S7" s="474"/>
      <c r="T7" s="472"/>
      <c r="U7" s="474"/>
      <c r="V7" s="472"/>
      <c r="W7" s="472"/>
      <c r="X7" s="472"/>
      <c r="Y7" s="468"/>
      <c r="Z7" s="471"/>
      <c r="AA7" s="406"/>
    </row>
    <row r="8" spans="1:27" x14ac:dyDescent="0.25">
      <c r="A8" s="23">
        <v>1</v>
      </c>
      <c r="B8" s="351">
        <v>290</v>
      </c>
      <c r="C8" s="351">
        <v>121</v>
      </c>
      <c r="D8" s="76" t="str">
        <f>IF(C8=0," ",VLOOKUP(C8,[1]Спортсмены!B$1:I$65536,2,FALSE))</f>
        <v>Павлов Ролан</v>
      </c>
      <c r="E8" s="134" t="str">
        <f>IF(C8=0," ",VLOOKUP($C8,[1]Спортсмены!$B$1:$H$65536,5,FALSE))</f>
        <v>Ярославская</v>
      </c>
      <c r="F8" s="352" t="s">
        <v>61</v>
      </c>
      <c r="G8" s="352" t="s">
        <v>61</v>
      </c>
      <c r="H8" s="352" t="s">
        <v>61</v>
      </c>
      <c r="I8" s="352" t="s">
        <v>62</v>
      </c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182">
        <v>1</v>
      </c>
      <c r="Z8" s="182">
        <v>0</v>
      </c>
      <c r="AA8" s="353">
        <v>310</v>
      </c>
    </row>
    <row r="9" spans="1:27" x14ac:dyDescent="0.25">
      <c r="A9" s="69">
        <v>2</v>
      </c>
      <c r="B9" s="351">
        <v>320</v>
      </c>
      <c r="C9" s="351">
        <v>165</v>
      </c>
      <c r="D9" s="76" t="str">
        <f>IF(C9=0," ",VLOOKUP(C9,[1]Спортсмены!B$1:I$65536,2,FALSE))</f>
        <v>Евдакушин Егор</v>
      </c>
      <c r="E9" s="134" t="str">
        <f>IF(C9=0," ",VLOOKUP($C9,[1]Спортсмены!$B$1:$H$65536,5,FALSE))</f>
        <v>Ярославская</v>
      </c>
      <c r="F9" s="162" t="s">
        <v>63</v>
      </c>
      <c r="G9" s="162" t="s">
        <v>64</v>
      </c>
      <c r="H9" s="162" t="s">
        <v>63</v>
      </c>
      <c r="I9" s="162" t="s">
        <v>64</v>
      </c>
      <c r="J9" s="162" t="s">
        <v>62</v>
      </c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354">
        <v>3</v>
      </c>
      <c r="Z9" s="354">
        <v>6</v>
      </c>
      <c r="AA9" s="355">
        <v>360</v>
      </c>
    </row>
    <row r="10" spans="1:27" x14ac:dyDescent="0.25">
      <c r="A10" s="23">
        <v>3</v>
      </c>
      <c r="B10" s="163">
        <v>350</v>
      </c>
      <c r="C10" s="163">
        <v>164</v>
      </c>
      <c r="D10" s="76" t="str">
        <f>IF(C10=0," ",VLOOKUP(C10,[1]Спортсмены!B$1:I$65536,2,FALSE))</f>
        <v>Пинтусов Виктор</v>
      </c>
      <c r="E10" s="134" t="str">
        <f>IF(C10=0," ",VLOOKUP($C10,[1]Спортсмены!$B$1:$H$65536,5,FALSE))</f>
        <v>Ярославская</v>
      </c>
      <c r="F10" s="162"/>
      <c r="G10" s="162"/>
      <c r="H10" s="162"/>
      <c r="I10" s="162"/>
      <c r="J10" s="162"/>
      <c r="K10" s="162" t="s">
        <v>61</v>
      </c>
      <c r="L10" s="162" t="s">
        <v>48</v>
      </c>
      <c r="M10" s="162" t="s">
        <v>48</v>
      </c>
      <c r="N10" s="162" t="s">
        <v>61</v>
      </c>
      <c r="O10" s="162" t="s">
        <v>64</v>
      </c>
      <c r="P10" s="162" t="s">
        <v>64</v>
      </c>
      <c r="Q10" s="162" t="s">
        <v>62</v>
      </c>
      <c r="R10" s="162"/>
      <c r="S10" s="162"/>
      <c r="T10" s="162"/>
      <c r="U10" s="162"/>
      <c r="V10" s="162"/>
      <c r="W10" s="162"/>
      <c r="X10" s="162"/>
      <c r="Y10" s="354">
        <v>3</v>
      </c>
      <c r="Z10" s="354">
        <v>4</v>
      </c>
      <c r="AA10" s="355">
        <v>420</v>
      </c>
    </row>
    <row r="11" spans="1:27" ht="16.5" thickBot="1" x14ac:dyDescent="0.3">
      <c r="A11" s="33"/>
      <c r="B11" s="33"/>
      <c r="C11" s="33"/>
      <c r="D11" s="160"/>
      <c r="E11" s="160"/>
      <c r="F11" s="357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1"/>
      <c r="Z11" s="191"/>
      <c r="AA11" s="358"/>
    </row>
    <row r="12" spans="1:27" ht="16.5" thickTop="1" x14ac:dyDescent="0.25">
      <c r="A12" s="38"/>
      <c r="B12" s="38"/>
      <c r="C12" s="38"/>
      <c r="D12" s="155"/>
      <c r="E12" s="155"/>
      <c r="F12" s="102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15.75" x14ac:dyDescent="0.25">
      <c r="A13" s="38"/>
      <c r="B13" s="38"/>
      <c r="C13" s="38"/>
      <c r="D13" s="155"/>
      <c r="E13" s="155"/>
      <c r="F13" s="102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x14ac:dyDescent="0.25">
      <c r="A14" s="462" t="s">
        <v>108</v>
      </c>
      <c r="B14" s="462"/>
      <c r="C14" s="462"/>
      <c r="D14" s="462"/>
      <c r="E14" s="462"/>
      <c r="F14" s="462"/>
      <c r="G14" s="462"/>
      <c r="H14" s="462"/>
      <c r="I14" s="462"/>
      <c r="J14" s="462"/>
      <c r="K14" s="462"/>
    </row>
    <row r="15" spans="1:27" ht="15.75" x14ac:dyDescent="0.25">
      <c r="A15" s="38"/>
      <c r="B15" s="38"/>
      <c r="C15" s="38"/>
      <c r="D15" s="155"/>
      <c r="E15" s="155"/>
      <c r="F15" s="154"/>
      <c r="G15" s="341"/>
      <c r="H15" s="155"/>
      <c r="I15" s="350"/>
      <c r="J15" s="161"/>
      <c r="K15" s="155"/>
      <c r="P15" s="447" t="s">
        <v>162</v>
      </c>
      <c r="Q15" s="447"/>
      <c r="R15" s="447"/>
      <c r="S15" s="447"/>
      <c r="T15" s="447"/>
      <c r="U15" s="447"/>
      <c r="V15" s="447"/>
      <c r="W15" s="167" t="s">
        <v>163</v>
      </c>
      <c r="X15" s="167"/>
      <c r="Y15" s="167"/>
      <c r="Z15" s="126"/>
      <c r="AA15" s="126" t="s">
        <v>164</v>
      </c>
    </row>
    <row r="16" spans="1:27" ht="18" x14ac:dyDescent="0.25">
      <c r="A16" s="416" t="s">
        <v>133</v>
      </c>
      <c r="B16" s="416" t="s">
        <v>55</v>
      </c>
      <c r="C16" s="405" t="s">
        <v>42</v>
      </c>
      <c r="D16" s="407" t="s">
        <v>43</v>
      </c>
      <c r="E16" s="405" t="s">
        <v>10</v>
      </c>
      <c r="F16" s="463" t="s">
        <v>56</v>
      </c>
      <c r="G16" s="464"/>
      <c r="H16" s="464"/>
      <c r="I16" s="464"/>
      <c r="J16" s="464"/>
      <c r="K16" s="464"/>
      <c r="L16" s="464"/>
      <c r="M16" s="464"/>
      <c r="N16" s="464"/>
      <c r="O16" s="464"/>
      <c r="P16" s="464"/>
      <c r="Q16" s="464"/>
      <c r="R16" s="464"/>
      <c r="S16" s="464"/>
      <c r="T16" s="464"/>
      <c r="U16" s="464"/>
      <c r="V16" s="464"/>
      <c r="W16" s="464"/>
      <c r="X16" s="465"/>
      <c r="Y16" s="466" t="s">
        <v>57</v>
      </c>
      <c r="Z16" s="469" t="s">
        <v>58</v>
      </c>
      <c r="AA16" s="405" t="s">
        <v>165</v>
      </c>
    </row>
    <row r="17" spans="1:27" x14ac:dyDescent="0.25">
      <c r="A17" s="441"/>
      <c r="B17" s="441"/>
      <c r="C17" s="441"/>
      <c r="D17" s="444"/>
      <c r="E17" s="441"/>
      <c r="F17" s="472">
        <v>420</v>
      </c>
      <c r="G17" s="472">
        <v>460</v>
      </c>
      <c r="H17" s="472">
        <v>480</v>
      </c>
      <c r="I17" s="472">
        <v>500</v>
      </c>
      <c r="J17" s="472"/>
      <c r="K17" s="472"/>
      <c r="L17" s="472"/>
      <c r="M17" s="472"/>
      <c r="N17" s="472"/>
      <c r="O17" s="473"/>
      <c r="P17" s="473"/>
      <c r="Q17" s="473"/>
      <c r="R17" s="473"/>
      <c r="S17" s="473"/>
      <c r="T17" s="473"/>
      <c r="U17" s="473"/>
      <c r="V17" s="472"/>
      <c r="W17" s="472"/>
      <c r="X17" s="472"/>
      <c r="Y17" s="467"/>
      <c r="Z17" s="470"/>
      <c r="AA17" s="443"/>
    </row>
    <row r="18" spans="1:27" x14ac:dyDescent="0.25">
      <c r="A18" s="417"/>
      <c r="B18" s="417"/>
      <c r="C18" s="417"/>
      <c r="D18" s="408"/>
      <c r="E18" s="417"/>
      <c r="F18" s="472"/>
      <c r="G18" s="472"/>
      <c r="H18" s="472"/>
      <c r="I18" s="472"/>
      <c r="J18" s="472"/>
      <c r="K18" s="472"/>
      <c r="L18" s="472"/>
      <c r="M18" s="472"/>
      <c r="N18" s="472"/>
      <c r="O18" s="474"/>
      <c r="P18" s="474"/>
      <c r="Q18" s="474"/>
      <c r="R18" s="474"/>
      <c r="S18" s="474"/>
      <c r="T18" s="474"/>
      <c r="U18" s="474"/>
      <c r="V18" s="472"/>
      <c r="W18" s="472"/>
      <c r="X18" s="472"/>
      <c r="Y18" s="468"/>
      <c r="Z18" s="471"/>
      <c r="AA18" s="406"/>
    </row>
    <row r="19" spans="1:27" x14ac:dyDescent="0.25">
      <c r="A19" s="71">
        <v>1</v>
      </c>
      <c r="B19" s="235">
        <v>420</v>
      </c>
      <c r="C19" s="235">
        <v>166</v>
      </c>
      <c r="D19" s="76" t="str">
        <f>IF(C19=0," ",VLOOKUP(C19,[1]Спортсмены!B$1:I$65536,2,FALSE))</f>
        <v>Церковный Владислав</v>
      </c>
      <c r="E19" s="134" t="str">
        <f>IF(C19=0," ",VLOOKUP($C19,[1]Спортсмены!$B$1:$H$65536,5,FALSE))</f>
        <v>Ярославская</v>
      </c>
      <c r="F19" s="361" t="s">
        <v>62</v>
      </c>
      <c r="G19" s="361"/>
      <c r="H19" s="361"/>
      <c r="I19" s="361"/>
      <c r="J19" s="361"/>
      <c r="K19" s="361"/>
      <c r="L19" s="361"/>
      <c r="M19" s="361"/>
      <c r="N19" s="361"/>
      <c r="O19" s="361"/>
      <c r="P19" s="361"/>
      <c r="Q19" s="361"/>
      <c r="R19" s="361"/>
      <c r="S19" s="361"/>
      <c r="T19" s="361"/>
      <c r="U19" s="361"/>
      <c r="V19" s="361"/>
      <c r="W19" s="361"/>
      <c r="X19" s="361"/>
      <c r="Y19" s="186" t="s">
        <v>48</v>
      </c>
      <c r="Z19" s="186" t="s">
        <v>48</v>
      </c>
      <c r="AA19" s="362">
        <v>0</v>
      </c>
    </row>
    <row r="20" spans="1:27" x14ac:dyDescent="0.25">
      <c r="A20" s="68">
        <v>2</v>
      </c>
      <c r="B20" s="235">
        <v>460</v>
      </c>
      <c r="C20" s="235">
        <v>163</v>
      </c>
      <c r="D20" s="76" t="str">
        <f>IF(C20=0," ",VLOOKUP(C20,[1]Спортсмены!B$1:I$65536,2,FALSE))</f>
        <v>Просвирин Илья</v>
      </c>
      <c r="E20" s="134" t="str">
        <f>IF(C20=0," ",VLOOKUP($C20,[1]Спортсмены!$B$1:$H$65536,5,FALSE))</f>
        <v>Ярославская</v>
      </c>
      <c r="F20" s="165"/>
      <c r="G20" s="165" t="s">
        <v>61</v>
      </c>
      <c r="H20" s="165" t="s">
        <v>61</v>
      </c>
      <c r="I20" s="165" t="s">
        <v>62</v>
      </c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363">
        <v>1</v>
      </c>
      <c r="Z20" s="363">
        <v>0</v>
      </c>
      <c r="AA20" s="364">
        <v>480</v>
      </c>
    </row>
    <row r="21" spans="1:27" ht="16.5" thickBot="1" x14ac:dyDescent="0.3">
      <c r="A21" s="33"/>
      <c r="B21" s="33"/>
      <c r="C21" s="33"/>
      <c r="D21" s="160"/>
      <c r="E21" s="160"/>
      <c r="F21" s="357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1"/>
      <c r="Z21" s="191"/>
      <c r="AA21" s="358"/>
    </row>
    <row r="22" spans="1:27" ht="16.5" thickTop="1" x14ac:dyDescent="0.25">
      <c r="A22" s="38"/>
      <c r="B22" s="38"/>
      <c r="C22" s="38"/>
      <c r="D22" s="155"/>
      <c r="E22" s="155"/>
      <c r="F22" s="102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spans="1:27" x14ac:dyDescent="0.25">
      <c r="A23" s="462" t="s">
        <v>166</v>
      </c>
      <c r="B23" s="462"/>
      <c r="C23" s="462"/>
      <c r="D23" s="462"/>
      <c r="E23" s="462"/>
      <c r="F23" s="462"/>
      <c r="G23" s="462"/>
      <c r="H23" s="462"/>
      <c r="I23" s="462"/>
      <c r="J23" s="462"/>
      <c r="K23" s="462"/>
    </row>
    <row r="24" spans="1:27" ht="15.75" x14ac:dyDescent="0.25">
      <c r="A24" s="38"/>
      <c r="B24" s="38"/>
      <c r="C24" s="38"/>
      <c r="D24" s="155"/>
      <c r="E24" s="155"/>
      <c r="F24" s="154"/>
      <c r="G24" s="341"/>
      <c r="H24" s="155"/>
      <c r="I24" s="350"/>
      <c r="J24" s="161"/>
      <c r="K24" s="155"/>
      <c r="P24" s="447" t="s">
        <v>162</v>
      </c>
      <c r="Q24" s="447"/>
      <c r="R24" s="447"/>
      <c r="S24" s="447"/>
      <c r="T24" s="447"/>
      <c r="U24" s="447"/>
      <c r="V24" s="447"/>
      <c r="W24" s="167" t="s">
        <v>163</v>
      </c>
      <c r="X24" s="167"/>
      <c r="Y24" s="167"/>
      <c r="Z24" s="126"/>
      <c r="AA24" s="126" t="s">
        <v>164</v>
      </c>
    </row>
    <row r="25" spans="1:27" ht="18" x14ac:dyDescent="0.25">
      <c r="A25" s="416" t="s">
        <v>133</v>
      </c>
      <c r="B25" s="416" t="s">
        <v>55</v>
      </c>
      <c r="C25" s="405" t="s">
        <v>42</v>
      </c>
      <c r="D25" s="407" t="s">
        <v>43</v>
      </c>
      <c r="E25" s="405" t="s">
        <v>10</v>
      </c>
      <c r="F25" s="463" t="s">
        <v>56</v>
      </c>
      <c r="G25" s="464"/>
      <c r="H25" s="464"/>
      <c r="I25" s="464"/>
      <c r="J25" s="464"/>
      <c r="K25" s="464"/>
      <c r="L25" s="464"/>
      <c r="M25" s="464"/>
      <c r="N25" s="464"/>
      <c r="O25" s="464"/>
      <c r="P25" s="464"/>
      <c r="Q25" s="464"/>
      <c r="R25" s="464"/>
      <c r="S25" s="464"/>
      <c r="T25" s="464"/>
      <c r="U25" s="464"/>
      <c r="V25" s="464"/>
      <c r="W25" s="464"/>
      <c r="X25" s="465"/>
      <c r="Y25" s="466" t="s">
        <v>57</v>
      </c>
      <c r="Z25" s="469" t="s">
        <v>58</v>
      </c>
      <c r="AA25" s="405" t="s">
        <v>165</v>
      </c>
    </row>
    <row r="26" spans="1:27" x14ac:dyDescent="0.25">
      <c r="A26" s="441"/>
      <c r="B26" s="441"/>
      <c r="C26" s="441"/>
      <c r="D26" s="444"/>
      <c r="E26" s="441"/>
      <c r="F26" s="472">
        <v>500</v>
      </c>
      <c r="G26" s="472">
        <v>510</v>
      </c>
      <c r="H26" s="472">
        <v>520</v>
      </c>
      <c r="I26" s="472">
        <v>530</v>
      </c>
      <c r="J26" s="472">
        <v>540</v>
      </c>
      <c r="K26" s="472"/>
      <c r="L26" s="472"/>
      <c r="M26" s="472"/>
      <c r="N26" s="472"/>
      <c r="O26" s="472"/>
      <c r="P26" s="472"/>
      <c r="Q26" s="472"/>
      <c r="R26" s="472"/>
      <c r="S26" s="472"/>
      <c r="T26" s="472"/>
      <c r="U26" s="472"/>
      <c r="V26" s="472"/>
      <c r="W26" s="472"/>
      <c r="X26" s="472"/>
      <c r="Y26" s="467"/>
      <c r="Z26" s="470"/>
      <c r="AA26" s="443"/>
    </row>
    <row r="27" spans="1:27" x14ac:dyDescent="0.25">
      <c r="A27" s="417"/>
      <c r="B27" s="417"/>
      <c r="C27" s="417"/>
      <c r="D27" s="408"/>
      <c r="E27" s="417"/>
      <c r="F27" s="472"/>
      <c r="G27" s="472"/>
      <c r="H27" s="472"/>
      <c r="I27" s="472"/>
      <c r="J27" s="472"/>
      <c r="K27" s="472"/>
      <c r="L27" s="472"/>
      <c r="M27" s="472"/>
      <c r="N27" s="472"/>
      <c r="O27" s="472"/>
      <c r="P27" s="472"/>
      <c r="Q27" s="472"/>
      <c r="R27" s="472"/>
      <c r="S27" s="472"/>
      <c r="T27" s="472"/>
      <c r="U27" s="472"/>
      <c r="V27" s="472"/>
      <c r="W27" s="472"/>
      <c r="X27" s="472"/>
      <c r="Y27" s="468"/>
      <c r="Z27" s="471"/>
      <c r="AA27" s="406"/>
    </row>
    <row r="28" spans="1:27" x14ac:dyDescent="0.25">
      <c r="A28" s="71">
        <v>1</v>
      </c>
      <c r="B28" s="164">
        <v>500</v>
      </c>
      <c r="C28" s="164">
        <v>162</v>
      </c>
      <c r="D28" s="76" t="str">
        <f>IF(C28=0," ",VLOOKUP(C28,[1]Спортсмены!B$1:I$65536,2,FALSE))</f>
        <v>Мудров Илья</v>
      </c>
      <c r="E28" s="134" t="str">
        <f>IF(C28=0," ",VLOOKUP($C28,[1]Спортсмены!$B$1:$H$65536,5,FALSE))</f>
        <v>Ярославская</v>
      </c>
      <c r="F28" s="165" t="s">
        <v>63</v>
      </c>
      <c r="G28" s="165" t="s">
        <v>63</v>
      </c>
      <c r="H28" s="165" t="s">
        <v>61</v>
      </c>
      <c r="I28" s="165" t="s">
        <v>64</v>
      </c>
      <c r="J28" s="165" t="s">
        <v>62</v>
      </c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86">
        <v>3</v>
      </c>
      <c r="Z28" s="186">
        <v>4</v>
      </c>
      <c r="AA28" s="362">
        <v>530</v>
      </c>
    </row>
    <row r="29" spans="1:27" ht="15.75" thickBot="1" x14ac:dyDescent="0.3">
      <c r="A29" s="138"/>
      <c r="B29" s="138"/>
      <c r="C29" s="138"/>
      <c r="D29" s="365"/>
      <c r="E29" s="365"/>
      <c r="F29" s="366"/>
      <c r="G29" s="367"/>
      <c r="H29" s="367"/>
      <c r="I29" s="367"/>
      <c r="J29" s="367"/>
      <c r="K29" s="367"/>
      <c r="L29" s="367"/>
      <c r="M29" s="367"/>
      <c r="N29" s="367"/>
      <c r="O29" s="367"/>
      <c r="P29" s="367"/>
      <c r="Q29" s="367"/>
      <c r="R29" s="367"/>
      <c r="S29" s="367"/>
      <c r="T29" s="367"/>
      <c r="U29" s="367"/>
      <c r="V29" s="367"/>
      <c r="W29" s="367"/>
      <c r="X29" s="367"/>
      <c r="Y29" s="368"/>
      <c r="Z29" s="368"/>
      <c r="AA29" s="369"/>
    </row>
    <row r="30" spans="1:27" ht="16.5" thickTop="1" x14ac:dyDescent="0.25">
      <c r="A30" s="38"/>
      <c r="B30" s="38"/>
      <c r="C30" s="38"/>
      <c r="D30" s="155"/>
      <c r="E30" s="155"/>
      <c r="F30" s="102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x14ac:dyDescent="0.25">
      <c r="X31" s="38"/>
      <c r="Y31" s="38"/>
      <c r="Z31" s="38"/>
      <c r="AA31" s="38"/>
    </row>
    <row r="32" spans="1:27" x14ac:dyDescent="0.25">
      <c r="X32" s="38"/>
      <c r="Y32" s="38"/>
      <c r="Z32" s="38"/>
      <c r="AA32" s="38"/>
    </row>
    <row r="33" spans="24:27" x14ac:dyDescent="0.25">
      <c r="X33" s="38"/>
      <c r="Y33" s="38"/>
      <c r="Z33" s="38"/>
      <c r="AA33" s="38"/>
    </row>
    <row r="34" spans="24:27" x14ac:dyDescent="0.25">
      <c r="X34" s="38"/>
      <c r="Y34" s="38"/>
      <c r="Z34" s="38"/>
      <c r="AA34" s="38"/>
    </row>
    <row r="35" spans="24:27" x14ac:dyDescent="0.25">
      <c r="X35" s="38"/>
      <c r="Y35" s="38"/>
      <c r="Z35" s="38"/>
      <c r="AA35" s="38"/>
    </row>
    <row r="36" spans="24:27" x14ac:dyDescent="0.25">
      <c r="X36" s="38"/>
      <c r="Y36" s="38"/>
      <c r="Z36" s="38"/>
      <c r="AA36" s="38"/>
    </row>
    <row r="37" spans="24:27" x14ac:dyDescent="0.25">
      <c r="X37" s="38"/>
      <c r="Y37" s="38"/>
      <c r="Z37" s="38"/>
      <c r="AA37" s="38"/>
    </row>
  </sheetData>
  <mergeCells count="92">
    <mergeCell ref="X26:X27"/>
    <mergeCell ref="Q26:Q27"/>
    <mergeCell ref="R26:R27"/>
    <mergeCell ref="S26:S27"/>
    <mergeCell ref="T26:T27"/>
    <mergeCell ref="U26:U27"/>
    <mergeCell ref="V26:V27"/>
    <mergeCell ref="Y25:Y27"/>
    <mergeCell ref="Z25:Z27"/>
    <mergeCell ref="AA25:AA27"/>
    <mergeCell ref="F26:F27"/>
    <mergeCell ref="G26:G27"/>
    <mergeCell ref="H26:H27"/>
    <mergeCell ref="I26:I27"/>
    <mergeCell ref="J26:J27"/>
    <mergeCell ref="K26:K27"/>
    <mergeCell ref="L26:L27"/>
    <mergeCell ref="F25:X25"/>
    <mergeCell ref="M26:M27"/>
    <mergeCell ref="N26:N27"/>
    <mergeCell ref="O26:O27"/>
    <mergeCell ref="P26:P27"/>
    <mergeCell ref="W26:W27"/>
    <mergeCell ref="A23:K23"/>
    <mergeCell ref="A25:A27"/>
    <mergeCell ref="B25:B27"/>
    <mergeCell ref="C25:C27"/>
    <mergeCell ref="D25:D27"/>
    <mergeCell ref="E25:E27"/>
    <mergeCell ref="P24:V24"/>
    <mergeCell ref="O17:O18"/>
    <mergeCell ref="P17:P18"/>
    <mergeCell ref="Q17:Q18"/>
    <mergeCell ref="R17:R18"/>
    <mergeCell ref="S17:S18"/>
    <mergeCell ref="T17:T18"/>
    <mergeCell ref="U17:U18"/>
    <mergeCell ref="V17:V18"/>
    <mergeCell ref="Y16:Y18"/>
    <mergeCell ref="Z16:Z18"/>
    <mergeCell ref="AA16:AA18"/>
    <mergeCell ref="F17:F18"/>
    <mergeCell ref="G17:G18"/>
    <mergeCell ref="H17:H18"/>
    <mergeCell ref="I17:I18"/>
    <mergeCell ref="J17:J18"/>
    <mergeCell ref="K17:K18"/>
    <mergeCell ref="L17:L18"/>
    <mergeCell ref="W17:W18"/>
    <mergeCell ref="X17:X18"/>
    <mergeCell ref="A14:K14"/>
    <mergeCell ref="P15:V15"/>
    <mergeCell ref="A16:A18"/>
    <mergeCell ref="B16:B18"/>
    <mergeCell ref="C16:C18"/>
    <mergeCell ref="D16:D18"/>
    <mergeCell ref="E16:E18"/>
    <mergeCell ref="F16:X16"/>
    <mergeCell ref="M17:M18"/>
    <mergeCell ref="N17:N18"/>
    <mergeCell ref="I6:I7"/>
    <mergeCell ref="J6:J7"/>
    <mergeCell ref="K6:K7"/>
    <mergeCell ref="L6:L7"/>
    <mergeCell ref="X6:X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A1:K1"/>
    <mergeCell ref="A2:AA2"/>
    <mergeCell ref="A3:K3"/>
    <mergeCell ref="P4:V4"/>
    <mergeCell ref="A5:A7"/>
    <mergeCell ref="B5:B7"/>
    <mergeCell ref="C5:C7"/>
    <mergeCell ref="D5:D7"/>
    <mergeCell ref="E5:E7"/>
    <mergeCell ref="F5:X5"/>
    <mergeCell ref="Y5:Y7"/>
    <mergeCell ref="Z5:Z7"/>
    <mergeCell ref="AA5:AA7"/>
    <mergeCell ref="F6:F7"/>
    <mergeCell ref="G6:G7"/>
    <mergeCell ref="H6:H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A7" workbookViewId="0">
      <selection activeCell="G8" sqref="G8:G10"/>
    </sheetView>
  </sheetViews>
  <sheetFormatPr defaultRowHeight="15" x14ac:dyDescent="0.25"/>
  <cols>
    <col min="1" max="1" width="4.28515625" style="62" customWidth="1"/>
    <col min="2" max="2" width="5.5703125" customWidth="1"/>
    <col min="3" max="3" width="31.28515625" style="62" customWidth="1"/>
    <col min="4" max="4" width="9" style="62" customWidth="1"/>
    <col min="5" max="5" width="6.28515625" customWidth="1"/>
    <col min="6" max="6" width="13.7109375" customWidth="1"/>
    <col min="7" max="7" width="36.42578125" customWidth="1"/>
    <col min="8" max="8" width="5.85546875" customWidth="1"/>
    <col min="9" max="9" width="6.42578125" customWidth="1"/>
    <col min="10" max="10" width="5.42578125" customWidth="1"/>
    <col min="11" max="11" width="33.140625" customWidth="1"/>
  </cols>
  <sheetData>
    <row r="1" spans="1:11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1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</row>
    <row r="3" spans="1:11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</row>
    <row r="4" spans="1:11" ht="15.75" x14ac:dyDescent="0.25">
      <c r="A4" s="1"/>
      <c r="B4" s="114"/>
      <c r="C4" s="114"/>
      <c r="D4" s="455" t="s">
        <v>39</v>
      </c>
      <c r="E4" s="455"/>
      <c r="F4" s="455"/>
      <c r="G4" s="455"/>
      <c r="H4" s="455"/>
      <c r="I4" s="455"/>
      <c r="J4" s="455"/>
      <c r="K4" s="455"/>
    </row>
    <row r="5" spans="1:11" ht="18" x14ac:dyDescent="0.25">
      <c r="A5" s="1"/>
      <c r="B5" s="115"/>
      <c r="C5" s="115"/>
      <c r="D5" s="456" t="s">
        <v>173</v>
      </c>
      <c r="E5" s="456"/>
      <c r="F5" s="456"/>
      <c r="G5" s="456"/>
      <c r="H5" s="456"/>
      <c r="I5" s="456"/>
      <c r="J5" s="456"/>
      <c r="K5" s="456"/>
    </row>
    <row r="6" spans="1:11" ht="18" x14ac:dyDescent="0.25">
      <c r="A6" s="9"/>
      <c r="B6" s="157"/>
      <c r="C6" s="118"/>
      <c r="D6" s="118"/>
      <c r="E6" s="118"/>
      <c r="F6" s="478"/>
      <c r="G6" s="478"/>
      <c r="H6" s="8"/>
      <c r="I6" s="8"/>
      <c r="J6" s="8"/>
      <c r="K6" s="253" t="s">
        <v>94</v>
      </c>
    </row>
    <row r="7" spans="1:11" ht="18" x14ac:dyDescent="0.25">
      <c r="A7" s="482" t="s">
        <v>97</v>
      </c>
      <c r="B7" s="482"/>
      <c r="C7" s="482"/>
      <c r="D7" s="1"/>
      <c r="E7" s="118"/>
      <c r="F7" s="123"/>
      <c r="G7" s="167" t="s">
        <v>40</v>
      </c>
      <c r="H7" s="291" t="s">
        <v>169</v>
      </c>
      <c r="J7" s="181"/>
      <c r="K7" s="181"/>
    </row>
    <row r="8" spans="1:11" x14ac:dyDescent="0.25">
      <c r="A8" s="479" t="s">
        <v>5</v>
      </c>
      <c r="B8" s="405" t="s">
        <v>42</v>
      </c>
      <c r="C8" s="436" t="s">
        <v>7</v>
      </c>
      <c r="D8" s="479" t="s">
        <v>44</v>
      </c>
      <c r="E8" s="479" t="s">
        <v>45</v>
      </c>
      <c r="F8" s="405" t="s">
        <v>10</v>
      </c>
      <c r="G8" s="405" t="s">
        <v>46</v>
      </c>
      <c r="H8" s="436" t="s">
        <v>59</v>
      </c>
      <c r="I8" s="475" t="s">
        <v>13</v>
      </c>
      <c r="J8" s="416" t="s">
        <v>60</v>
      </c>
      <c r="K8" s="405" t="s">
        <v>15</v>
      </c>
    </row>
    <row r="9" spans="1:11" x14ac:dyDescent="0.25">
      <c r="A9" s="480"/>
      <c r="B9" s="441"/>
      <c r="C9" s="444"/>
      <c r="D9" s="480"/>
      <c r="E9" s="480"/>
      <c r="F9" s="441"/>
      <c r="G9" s="441"/>
      <c r="H9" s="442"/>
      <c r="I9" s="476"/>
      <c r="J9" s="441"/>
      <c r="K9" s="443"/>
    </row>
    <row r="10" spans="1:11" x14ac:dyDescent="0.25">
      <c r="A10" s="481"/>
      <c r="B10" s="417"/>
      <c r="C10" s="408"/>
      <c r="D10" s="481"/>
      <c r="E10" s="481"/>
      <c r="F10" s="417"/>
      <c r="G10" s="417"/>
      <c r="H10" s="437"/>
      <c r="I10" s="477"/>
      <c r="J10" s="417"/>
      <c r="K10" s="406"/>
    </row>
    <row r="11" spans="1:11" x14ac:dyDescent="0.25">
      <c r="A11" s="19">
        <v>1</v>
      </c>
      <c r="B11" s="27">
        <v>164</v>
      </c>
      <c r="C11" s="76" t="str">
        <f>IF(B11=0," ",VLOOKUP(B11,[1]Спортсмены!B$1:I$65536,2,FALSE))</f>
        <v>Пинтусов Виктор</v>
      </c>
      <c r="D11" s="133" t="str">
        <f>IF(B11=0," ",VLOOKUP($B11,[1]Спортсмены!$B$1:$H$65536,3,FALSE))</f>
        <v>07.02.2000</v>
      </c>
      <c r="E11" s="71" t="str">
        <f>IF(B11=0," ",IF(VLOOKUP($B11,[1]Спортсмены!$B$1:$H$65536,4,FALSE)=0," ",VLOOKUP($B11,[1]Спортсмены!$B$1:$H$65536,4,FALSE)))</f>
        <v>1р</v>
      </c>
      <c r="F11" s="76" t="str">
        <f>IF(B11=0," ",VLOOKUP($B11,[1]Спортсмены!$B$1:$H$65536,5,FALSE))</f>
        <v>Ярославская</v>
      </c>
      <c r="G11" s="284" t="str">
        <f>IF(B11=0," ",VLOOKUP($B11,[1]Спортсмены!$B$1:$H$65536,6,FALSE))</f>
        <v>Ярославль, ГУ ЯО СШОР по л/а и адаптивному спорту</v>
      </c>
      <c r="H11" s="187">
        <v>4.2</v>
      </c>
      <c r="I11" s="71" t="s">
        <v>18</v>
      </c>
      <c r="J11" s="71">
        <v>20</v>
      </c>
      <c r="K11" s="151" t="str">
        <f>IF(B11=0," ",VLOOKUP($B11,[1]Спортсмены!$B$1:$H$65536,7,FALSE))</f>
        <v>Руденко В.Г., Огвоздина Т.В.</v>
      </c>
    </row>
    <row r="12" spans="1:11" x14ac:dyDescent="0.25">
      <c r="A12" s="19">
        <v>2</v>
      </c>
      <c r="B12" s="27">
        <v>165</v>
      </c>
      <c r="C12" s="76" t="str">
        <f>IF(B12=0," ",VLOOKUP(B12,[1]Спортсмены!B$1:I$65536,2,FALSE))</f>
        <v>Евдакушин Егор</v>
      </c>
      <c r="D12" s="133" t="str">
        <f>IF(B12=0," ",VLOOKUP($B12,[1]Спортсмены!$B$1:$H$65536,3,FALSE))</f>
        <v>29.04.1999</v>
      </c>
      <c r="E12" s="71" t="str">
        <f>IF(B12=0," ",IF(VLOOKUP($B12,[1]Спортсмены!$B$1:$H$65536,4,FALSE)=0," ",VLOOKUP($B12,[1]Спортсмены!$B$1:$H$65536,4,FALSE)))</f>
        <v>1р</v>
      </c>
      <c r="F12" s="76" t="str">
        <f>IF(B12=0," ",VLOOKUP($B12,[1]Спортсмены!$B$1:$H$65536,5,FALSE))</f>
        <v>Ярославская</v>
      </c>
      <c r="G12" s="284" t="str">
        <f>IF(B12=0," ",VLOOKUP($B12,[1]Спортсмены!$B$1:$H$65536,6,FALSE))</f>
        <v>Ярославль, ГУ ЯО СШОР по л/а и адаптивному спорту</v>
      </c>
      <c r="H12" s="187">
        <v>3.6</v>
      </c>
      <c r="I12" s="71" t="s">
        <v>87</v>
      </c>
      <c r="J12" s="71">
        <v>17</v>
      </c>
      <c r="K12" s="151" t="str">
        <f>IF(B12=0," ",VLOOKUP($B12,[1]Спортсмены!$B$1:$H$65536,7,FALSE))</f>
        <v>Руденко В.Г., Огвоздина Т.В.</v>
      </c>
    </row>
    <row r="13" spans="1:11" x14ac:dyDescent="0.25">
      <c r="A13" s="19">
        <v>3</v>
      </c>
      <c r="B13" s="27">
        <v>121</v>
      </c>
      <c r="C13" s="76" t="str">
        <f>IF(B13=0," ",VLOOKUP(B13,[1]Спортсмены!B$1:I$65536,2,FALSE))</f>
        <v>Павлов Ролан</v>
      </c>
      <c r="D13" s="133" t="str">
        <f>IF(B13=0," ",VLOOKUP($B13,[1]Спортсмены!$B$1:$H$65536,3,FALSE))</f>
        <v>27.08.2001</v>
      </c>
      <c r="E13" s="71" t="str">
        <f>IF(B13=0," ",IF(VLOOKUP($B13,[1]Спортсмены!$B$1:$H$65536,4,FALSE)=0," ",VLOOKUP($B13,[1]Спортсмены!$B$1:$H$65536,4,FALSE)))</f>
        <v>3р</v>
      </c>
      <c r="F13" s="76" t="str">
        <f>IF(B13=0," ",VLOOKUP($B13,[1]Спортсмены!$B$1:$H$65536,5,FALSE))</f>
        <v>Ярославская</v>
      </c>
      <c r="G13" s="76" t="str">
        <f>IF(B13=0," ",VLOOKUP($B13,[1]Спортсмены!$B$1:$H$65536,6,FALSE))</f>
        <v>Рыбинск, СДЮСШОР-2</v>
      </c>
      <c r="H13" s="187">
        <v>3.1</v>
      </c>
      <c r="I13" s="71" t="s">
        <v>141</v>
      </c>
      <c r="J13" s="71" t="s">
        <v>19</v>
      </c>
      <c r="K13" s="151" t="str">
        <f>IF(B13=0," ",VLOOKUP($B13,[1]Спортсмены!$B$1:$H$65536,7,FALSE))</f>
        <v>Пивентьевы С.А., И.В.</v>
      </c>
    </row>
    <row r="14" spans="1:11" ht="16.5" thickBot="1" x14ac:dyDescent="0.3">
      <c r="A14" s="43"/>
      <c r="B14" s="160"/>
      <c r="C14" s="184"/>
      <c r="D14" s="159"/>
      <c r="E14" s="140"/>
      <c r="F14" s="140"/>
      <c r="G14" s="140"/>
      <c r="H14" s="185"/>
      <c r="I14" s="158"/>
      <c r="J14" s="158"/>
      <c r="K14" s="160"/>
    </row>
    <row r="15" spans="1:11" ht="16.5" thickTop="1" x14ac:dyDescent="0.25">
      <c r="A15" s="47"/>
      <c r="B15" s="155"/>
      <c r="C15" s="156"/>
      <c r="D15" s="154"/>
      <c r="E15" s="102"/>
      <c r="F15" s="102"/>
      <c r="G15" s="102"/>
      <c r="H15" s="188"/>
      <c r="I15" s="161"/>
      <c r="J15" s="161"/>
      <c r="K15" s="155"/>
    </row>
    <row r="16" spans="1:11" ht="18" x14ac:dyDescent="0.25">
      <c r="A16" s="1"/>
      <c r="B16" s="115"/>
      <c r="C16" s="118"/>
      <c r="D16" s="118"/>
      <c r="E16" s="118"/>
      <c r="F16" s="123"/>
      <c r="G16" s="261" t="s">
        <v>105</v>
      </c>
      <c r="H16" s="167"/>
      <c r="I16" s="181"/>
      <c r="J16" s="181"/>
      <c r="K16" s="181"/>
    </row>
    <row r="17" spans="1:11" x14ac:dyDescent="0.25">
      <c r="A17" s="479" t="s">
        <v>5</v>
      </c>
      <c r="B17" s="405" t="s">
        <v>42</v>
      </c>
      <c r="C17" s="436" t="s">
        <v>7</v>
      </c>
      <c r="D17" s="479" t="s">
        <v>44</v>
      </c>
      <c r="E17" s="479" t="s">
        <v>45</v>
      </c>
      <c r="F17" s="405" t="s">
        <v>10</v>
      </c>
      <c r="G17" s="405" t="s">
        <v>46</v>
      </c>
      <c r="H17" s="436" t="s">
        <v>59</v>
      </c>
      <c r="I17" s="475" t="s">
        <v>13</v>
      </c>
      <c r="J17" s="416" t="s">
        <v>60</v>
      </c>
      <c r="K17" s="436" t="s">
        <v>15</v>
      </c>
    </row>
    <row r="18" spans="1:11" x14ac:dyDescent="0.25">
      <c r="A18" s="480"/>
      <c r="B18" s="441"/>
      <c r="C18" s="444"/>
      <c r="D18" s="480"/>
      <c r="E18" s="480"/>
      <c r="F18" s="441"/>
      <c r="G18" s="441"/>
      <c r="H18" s="442"/>
      <c r="I18" s="476"/>
      <c r="J18" s="441"/>
      <c r="K18" s="442"/>
    </row>
    <row r="19" spans="1:11" x14ac:dyDescent="0.25">
      <c r="A19" s="481"/>
      <c r="B19" s="417"/>
      <c r="C19" s="408"/>
      <c r="D19" s="481"/>
      <c r="E19" s="481"/>
      <c r="F19" s="417"/>
      <c r="G19" s="417"/>
      <c r="H19" s="437"/>
      <c r="I19" s="477"/>
      <c r="J19" s="417"/>
      <c r="K19" s="437"/>
    </row>
    <row r="20" spans="1:11" x14ac:dyDescent="0.25">
      <c r="A20" s="100">
        <v>1</v>
      </c>
      <c r="B20" s="26">
        <v>163</v>
      </c>
      <c r="C20" s="21" t="str">
        <f>IF(B20=0," ",VLOOKUP(B20,[1]Спортсмены!B$1:I$65536,2,FALSE))</f>
        <v>Просвирин Илья</v>
      </c>
      <c r="D20" s="129" t="str">
        <f>IF(B20=0," ",VLOOKUP($B20,[1]Спортсмены!$B$1:$H$65536,3,FALSE))</f>
        <v>28.02.1995</v>
      </c>
      <c r="E20" s="23" t="str">
        <f>IF(B20=0," ",IF(VLOOKUP($B20,[1]Спортсмены!$B$1:$H$65536,4,FALSE)=0," ",VLOOKUP($B20,[1]Спортсмены!$B$1:$H$65536,4,FALSE)))</f>
        <v>КМС</v>
      </c>
      <c r="F20" s="21" t="str">
        <f>IF(B20=0," ",VLOOKUP($B20,[1]Спортсмены!$B$1:$H$65536,5,FALSE))</f>
        <v>Ярославская</v>
      </c>
      <c r="G20" s="304" t="str">
        <f>IF(B20=0," ",VLOOKUP($B20,[1]Спортсмены!$B$1:$H$65536,6,FALSE))</f>
        <v>Ярославль, ГУ ЯО СШОР по л/а и адаптивному спорту</v>
      </c>
      <c r="H20" s="183">
        <v>4.8</v>
      </c>
      <c r="I20" s="71" t="s">
        <v>79</v>
      </c>
      <c r="J20" s="71">
        <v>20</v>
      </c>
      <c r="K20" s="66" t="str">
        <f>IF(B20=0," ",VLOOKUP($B20,[1]Спортсмены!$B$1:$H$65536,7,FALSE))</f>
        <v>Руденко В.Г., Огвоздина Т.В.</v>
      </c>
    </row>
    <row r="21" spans="1:11" x14ac:dyDescent="0.25">
      <c r="A21" s="100">
        <v>2</v>
      </c>
      <c r="B21" s="26">
        <v>166</v>
      </c>
      <c r="C21" s="21" t="str">
        <f>IF(B21=0," ",VLOOKUP(B21,[1]Спортсмены!B$1:I$65536,2,FALSE))</f>
        <v>Церковный Владислав</v>
      </c>
      <c r="D21" s="129" t="str">
        <f>IF(B21=0," ",VLOOKUP($B21,[1]Спортсмены!$B$1:$H$65536,3,FALSE))</f>
        <v>04.12.1995</v>
      </c>
      <c r="E21" s="23" t="str">
        <f>IF(B21=0," ",IF(VLOOKUP($B21,[1]Спортсмены!$B$1:$H$65536,4,FALSE)=0," ",VLOOKUP($B21,[1]Спортсмены!$B$1:$H$65536,4,FALSE)))</f>
        <v>КМС</v>
      </c>
      <c r="F21" s="21" t="str">
        <f>IF(B21=0," ",VLOOKUP($B21,[1]Спортсмены!$B$1:$H$65536,5,FALSE))</f>
        <v>Ярославская</v>
      </c>
      <c r="G21" s="304" t="str">
        <f>IF(B21=0," ",VLOOKUP($B21,[1]Спортсмены!$B$1:$H$65536,6,FALSE))</f>
        <v>Ярославль, ГУ ЯО СШОР по л/а и адаптивному спорту</v>
      </c>
      <c r="H21" s="183">
        <v>0</v>
      </c>
      <c r="I21" s="27" t="str">
        <f>IF(H21=0," ",IF(H21&gt;=[1]Разряды!$C$15,[1]Разряды!$C$3,IF(H21&gt;=[1]Разряды!$D$15,[1]Разряды!$D$3,IF(H21&gt;=[1]Разряды!$E$15,[1]Разряды!$E$3,IF(H21&gt;=[1]Разряды!$F$15,[1]Разряды!$F$3,IF(H21&gt;=[1]Разряды!$G$15,[1]Разряды!$G$3,IF(H21&gt;=[1]Разряды!$H$15,[1]Разряды!$H$3,"б/р")))))))</f>
        <v xml:space="preserve"> </v>
      </c>
      <c r="J21" s="164" t="s">
        <v>19</v>
      </c>
      <c r="K21" s="66" t="str">
        <f>IF(B21=0," ",VLOOKUP($B21,[1]Спортсмены!$B$1:$H$65536,7,FALSE))</f>
        <v>Скулябин А.Б.</v>
      </c>
    </row>
    <row r="22" spans="1:11" ht="15.75" thickBot="1" x14ac:dyDescent="0.3">
      <c r="A22" s="189"/>
      <c r="B22" s="43"/>
      <c r="C22" s="31" t="str">
        <f>IF(B22=0," ",VLOOKUP(B22,[1]Спортсмены!B$1:I$65536,2,FALSE))</f>
        <v xml:space="preserve"> </v>
      </c>
      <c r="D22" s="174" t="str">
        <f>IF(B22=0," ",VLOOKUP($B22,[1]Спортсмены!$B$1:$H$65536,3,FALSE))</f>
        <v xml:space="preserve"> </v>
      </c>
      <c r="E22" s="33" t="str">
        <f>IF(B22=0," ",IF(VLOOKUP($B22,[1]Спортсмены!$B$1:$H$65536,4,FALSE)=0," ",VLOOKUP($B22,[1]Спортсмены!$B$1:$H$65536,4,FALSE)))</f>
        <v xml:space="preserve"> </v>
      </c>
      <c r="F22" s="170" t="str">
        <f>IF(B22=0," ",VLOOKUP($B22,[1]Спортсмены!$B$1:$H$65536,5,FALSE))</f>
        <v xml:space="preserve"> </v>
      </c>
      <c r="G22" s="170" t="str">
        <f>IF(B22=0," ",VLOOKUP($B22,[1]Спортсмены!$B$1:$H$65536,6,FALSE))</f>
        <v xml:space="preserve"> </v>
      </c>
      <c r="H22" s="192"/>
      <c r="I22" s="29" t="str">
        <f>IF(H22=0," ",IF(H22&gt;=[1]Разряды!$C$15,[1]Разряды!$C$3,IF(H22&gt;=[1]Разряды!$D$15,[1]Разряды!$D$3,IF(H22&gt;=[1]Разряды!$E$15,[1]Разряды!$E$3,IF(H22&gt;=[1]Разряды!$F$15,[1]Разряды!$F$3,IF(H22&gt;=[1]Разряды!$G$15,[1]Разряды!$G$3,IF(H22&gt;=[1]Разряды!$H$15,[1]Разряды!$H$3,"б/р")))))))</f>
        <v xml:space="preserve"> </v>
      </c>
      <c r="J22" s="29"/>
      <c r="K22" s="193" t="str">
        <f>IF(B22=0," ",VLOOKUP($B22,[1]Спортсмены!$B$1:$H$65536,7,FALSE))</f>
        <v xml:space="preserve"> </v>
      </c>
    </row>
    <row r="23" spans="1:11" ht="15.75" thickTop="1" x14ac:dyDescent="0.25">
      <c r="A23" s="237"/>
      <c r="B23" s="47"/>
      <c r="C23" s="36"/>
      <c r="D23" s="238"/>
      <c r="E23" s="38"/>
      <c r="F23" s="343"/>
      <c r="G23" s="343"/>
      <c r="H23" s="234"/>
      <c r="I23" s="265"/>
      <c r="J23" s="265"/>
      <c r="K23" s="239"/>
    </row>
    <row r="24" spans="1:11" ht="18" x14ac:dyDescent="0.25">
      <c r="A24" s="1"/>
      <c r="B24" s="115"/>
      <c r="C24" s="118"/>
      <c r="D24" s="118"/>
      <c r="E24" s="118"/>
      <c r="F24" s="123"/>
      <c r="G24" s="261" t="s">
        <v>22</v>
      </c>
      <c r="H24" s="167"/>
      <c r="I24" s="181"/>
      <c r="J24" s="181"/>
      <c r="K24" s="181"/>
    </row>
    <row r="25" spans="1:11" x14ac:dyDescent="0.25">
      <c r="A25" s="479" t="s">
        <v>5</v>
      </c>
      <c r="B25" s="405" t="s">
        <v>42</v>
      </c>
      <c r="C25" s="436" t="s">
        <v>7</v>
      </c>
      <c r="D25" s="479" t="s">
        <v>44</v>
      </c>
      <c r="E25" s="479" t="s">
        <v>45</v>
      </c>
      <c r="F25" s="405" t="s">
        <v>10</v>
      </c>
      <c r="G25" s="405" t="s">
        <v>46</v>
      </c>
      <c r="H25" s="436" t="s">
        <v>59</v>
      </c>
      <c r="I25" s="475" t="s">
        <v>13</v>
      </c>
      <c r="J25" s="416" t="s">
        <v>60</v>
      </c>
      <c r="K25" s="436" t="s">
        <v>15</v>
      </c>
    </row>
    <row r="26" spans="1:11" x14ac:dyDescent="0.25">
      <c r="A26" s="480"/>
      <c r="B26" s="441"/>
      <c r="C26" s="444"/>
      <c r="D26" s="480"/>
      <c r="E26" s="480"/>
      <c r="F26" s="441"/>
      <c r="G26" s="441"/>
      <c r="H26" s="442"/>
      <c r="I26" s="476"/>
      <c r="J26" s="441"/>
      <c r="K26" s="442"/>
    </row>
    <row r="27" spans="1:11" x14ac:dyDescent="0.25">
      <c r="A27" s="481"/>
      <c r="B27" s="417"/>
      <c r="C27" s="408"/>
      <c r="D27" s="481"/>
      <c r="E27" s="481"/>
      <c r="F27" s="417"/>
      <c r="G27" s="417"/>
      <c r="H27" s="437"/>
      <c r="I27" s="477"/>
      <c r="J27" s="417"/>
      <c r="K27" s="437"/>
    </row>
    <row r="28" spans="1:11" x14ac:dyDescent="0.25">
      <c r="A28" s="19">
        <v>1</v>
      </c>
      <c r="B28" s="27">
        <v>162</v>
      </c>
      <c r="C28" s="76" t="str">
        <f>IF(B28=0," ",VLOOKUP(B28,[1]Спортсмены!B$1:I$65536,2,FALSE))</f>
        <v>Мудров Илья</v>
      </c>
      <c r="D28" s="133" t="str">
        <f>IF(B28=0," ",VLOOKUP($B28,[1]Спортсмены!$B$1:$H$65536,3,FALSE))</f>
        <v>17.11.1991</v>
      </c>
      <c r="E28" s="71" t="str">
        <f>IF(B28=0," ",IF(VLOOKUP($B28,[1]Спортсмены!$B$1:$H$65536,4,FALSE)=0," ",VLOOKUP($B28,[1]Спортсмены!$B$1:$H$65536,4,FALSE)))</f>
        <v>МС</v>
      </c>
      <c r="F28" s="76" t="str">
        <f>IF(B28=0," ",VLOOKUP($B28,[1]Спортсмены!$B$1:$H$65536,5,FALSE))</f>
        <v>Ярославская</v>
      </c>
      <c r="G28" s="318" t="str">
        <f>IF(B28=0," ",VLOOKUP($B28,[1]Спортсмены!$B$1:$H$65536,6,FALSE))</f>
        <v>Ярославль, ГУ ЯО СШОР по л/а и адаптивному спорту</v>
      </c>
      <c r="H28" s="187">
        <v>5.3</v>
      </c>
      <c r="I28" s="27" t="str">
        <f>IF(H28=0," ",IF(H28&gt;=[1]Разряды!$C$15,[1]Разряды!$C$3,IF(H28&gt;=[1]Разряды!$D$15,[1]Разряды!$D$3,IF(H28&gt;=[1]Разряды!$E$15,[1]Разряды!$E$3,IF(H28&gt;=[1]Разряды!$F$15,[1]Разряды!$F$3,IF(H28&gt;=[1]Разряды!$G$15,[1]Разряды!$G$3,IF(H28&gt;=[1]Разряды!$H$15,[1]Разряды!$H$3,"б/р")))))))</f>
        <v>мс</v>
      </c>
      <c r="J28" s="164" t="s">
        <v>21</v>
      </c>
      <c r="K28" s="151" t="str">
        <f>IF(B28=0," ",VLOOKUP($B28,[1]Спортсмены!$B$1:$H$65536,7,FALSE))</f>
        <v>Руденко В.Г., Огвоздина Т.В.</v>
      </c>
    </row>
    <row r="29" spans="1:11" ht="16.5" thickBot="1" x14ac:dyDescent="0.3">
      <c r="A29" s="43"/>
      <c r="B29" s="160"/>
      <c r="C29" s="184"/>
      <c r="D29" s="159"/>
      <c r="E29" s="140"/>
      <c r="F29" s="140"/>
      <c r="G29" s="140"/>
      <c r="H29" s="185"/>
      <c r="I29" s="158"/>
      <c r="J29" s="158"/>
      <c r="K29" s="160"/>
    </row>
    <row r="30" spans="1:11" ht="16.5" thickTop="1" x14ac:dyDescent="0.25">
      <c r="A30" s="47"/>
      <c r="B30" s="155"/>
      <c r="C30" s="156"/>
      <c r="D30" s="154"/>
      <c r="E30" s="102"/>
      <c r="F30" s="102"/>
      <c r="G30" s="102"/>
      <c r="H30" s="188"/>
      <c r="I30" s="161"/>
      <c r="J30" s="161"/>
      <c r="K30" s="155"/>
    </row>
    <row r="31" spans="1:11" ht="15.75" x14ac:dyDescent="0.25">
      <c r="A31" s="47"/>
      <c r="B31" s="155"/>
      <c r="C31" s="156"/>
      <c r="D31" s="154"/>
      <c r="E31" s="102"/>
      <c r="F31" s="102"/>
      <c r="G31" s="102"/>
      <c r="H31" s="188"/>
      <c r="I31" s="161"/>
      <c r="J31" s="161"/>
      <c r="K31" s="155"/>
    </row>
    <row r="32" spans="1:11" ht="15.75" x14ac:dyDescent="0.25">
      <c r="A32" s="47"/>
      <c r="B32" s="155"/>
      <c r="C32" s="156"/>
      <c r="D32" s="154"/>
      <c r="E32" s="102"/>
      <c r="F32" s="102"/>
      <c r="G32" s="102"/>
      <c r="H32" s="188"/>
      <c r="I32" s="161"/>
      <c r="J32" s="161"/>
      <c r="K32" s="155"/>
    </row>
    <row r="33" spans="1:11" ht="15.75" x14ac:dyDescent="0.25">
      <c r="A33" s="47"/>
      <c r="B33" s="155"/>
      <c r="C33" s="156"/>
      <c r="D33" s="154"/>
      <c r="E33" s="102"/>
      <c r="F33" s="102"/>
      <c r="G33" s="102"/>
      <c r="H33" s="188"/>
      <c r="I33" s="161"/>
      <c r="J33" s="161"/>
      <c r="K33" s="155"/>
    </row>
    <row r="34" spans="1:11" ht="15.75" x14ac:dyDescent="0.25">
      <c r="A34" s="47"/>
      <c r="B34" s="155"/>
      <c r="C34" s="156"/>
      <c r="D34" s="154"/>
      <c r="E34" s="102"/>
      <c r="F34" s="102"/>
      <c r="G34" s="102"/>
      <c r="H34" s="188"/>
      <c r="I34" s="161"/>
      <c r="J34" s="161"/>
      <c r="K34" s="155"/>
    </row>
    <row r="35" spans="1:11" ht="15.75" x14ac:dyDescent="0.25">
      <c r="A35" s="47"/>
      <c r="B35" s="155"/>
      <c r="C35" s="156"/>
      <c r="D35" s="154"/>
      <c r="E35" s="102"/>
      <c r="F35" s="102"/>
      <c r="G35" s="102"/>
      <c r="H35" s="188"/>
      <c r="I35" s="161"/>
      <c r="J35" s="161"/>
      <c r="K35" s="155"/>
    </row>
    <row r="36" spans="1:11" ht="15.75" x14ac:dyDescent="0.25">
      <c r="A36" s="47"/>
      <c r="B36" s="155"/>
      <c r="C36" s="156"/>
      <c r="D36" s="154"/>
      <c r="E36" s="102"/>
      <c r="F36" s="102"/>
      <c r="G36" s="102"/>
      <c r="H36" s="188"/>
      <c r="I36" s="161"/>
      <c r="J36" s="161"/>
      <c r="K36" s="155"/>
    </row>
    <row r="37" spans="1:11" ht="15.75" x14ac:dyDescent="0.25">
      <c r="A37" s="47"/>
      <c r="B37" s="155"/>
      <c r="C37" s="156"/>
      <c r="D37" s="154"/>
      <c r="E37" s="102"/>
      <c r="F37" s="102"/>
      <c r="G37" s="102"/>
      <c r="H37" s="188"/>
      <c r="I37" s="161"/>
      <c r="J37" s="161"/>
      <c r="K37" s="155"/>
    </row>
    <row r="38" spans="1:11" ht="15.75" x14ac:dyDescent="0.25">
      <c r="A38" s="47"/>
      <c r="B38" s="155"/>
      <c r="C38" s="156"/>
      <c r="D38" s="154"/>
      <c r="E38" s="102"/>
      <c r="F38" s="102"/>
      <c r="G38" s="102"/>
      <c r="H38" s="188"/>
      <c r="I38" s="161"/>
      <c r="J38" s="161"/>
      <c r="K38" s="155"/>
    </row>
    <row r="39" spans="1:11" ht="15.75" x14ac:dyDescent="0.25">
      <c r="A39" s="47"/>
      <c r="B39" s="155"/>
      <c r="C39" s="156"/>
      <c r="D39" s="154"/>
      <c r="E39" s="102"/>
      <c r="F39" s="102"/>
      <c r="G39" s="102"/>
      <c r="H39" s="188"/>
      <c r="I39" s="161"/>
      <c r="J39" s="161"/>
      <c r="K39" s="155"/>
    </row>
    <row r="40" spans="1:11" ht="15.75" x14ac:dyDescent="0.25">
      <c r="A40" s="47"/>
      <c r="B40" s="155"/>
      <c r="C40" s="156"/>
      <c r="D40" s="154"/>
      <c r="E40" s="102"/>
      <c r="F40" s="102"/>
      <c r="G40" s="102"/>
      <c r="H40" s="188"/>
      <c r="I40" s="161"/>
      <c r="J40" s="161"/>
      <c r="K40" s="155"/>
    </row>
    <row r="41" spans="1:11" ht="15.75" x14ac:dyDescent="0.25">
      <c r="A41" s="47"/>
      <c r="B41" s="155"/>
      <c r="C41" s="156"/>
      <c r="D41" s="154"/>
      <c r="E41" s="102"/>
      <c r="F41" s="102"/>
      <c r="G41" s="102"/>
      <c r="H41" s="188"/>
      <c r="I41" s="161"/>
      <c r="J41" s="161"/>
      <c r="K41" s="155"/>
    </row>
    <row r="42" spans="1:11" ht="15.75" x14ac:dyDescent="0.25">
      <c r="A42" s="47"/>
      <c r="B42" s="155"/>
      <c r="C42" s="156"/>
      <c r="D42" s="154"/>
      <c r="E42" s="102"/>
      <c r="F42" s="102"/>
      <c r="G42" s="102"/>
      <c r="H42" s="188"/>
      <c r="I42" s="161"/>
      <c r="J42" s="161"/>
      <c r="K42" s="155"/>
    </row>
    <row r="43" spans="1:11" ht="15.75" x14ac:dyDescent="0.25">
      <c r="A43" s="47"/>
      <c r="B43" s="155"/>
      <c r="C43" s="156"/>
      <c r="D43" s="154"/>
      <c r="E43" s="102"/>
      <c r="F43" s="102"/>
      <c r="G43" s="102"/>
      <c r="H43" s="188"/>
      <c r="I43" s="161"/>
      <c r="J43" s="161"/>
      <c r="K43" s="155"/>
    </row>
    <row r="44" spans="1:11" ht="15.75" x14ac:dyDescent="0.25">
      <c r="A44" s="47"/>
      <c r="B44" s="155"/>
      <c r="C44" s="156"/>
      <c r="D44" s="154"/>
      <c r="E44" s="102"/>
      <c r="F44" s="102"/>
      <c r="G44" s="102"/>
      <c r="H44" s="188"/>
      <c r="I44" s="161"/>
      <c r="J44" s="161"/>
      <c r="K44" s="155"/>
    </row>
    <row r="45" spans="1:11" ht="15.75" x14ac:dyDescent="0.25">
      <c r="A45" s="47"/>
      <c r="B45" s="155"/>
      <c r="C45" s="156"/>
      <c r="D45" s="154"/>
      <c r="E45" s="102"/>
      <c r="F45" s="102"/>
      <c r="G45" s="102"/>
      <c r="H45" s="188"/>
      <c r="I45" s="161"/>
      <c r="J45" s="161"/>
      <c r="K45" s="155"/>
    </row>
  </sheetData>
  <mergeCells count="40">
    <mergeCell ref="I8:I10"/>
    <mergeCell ref="J8:J10"/>
    <mergeCell ref="K8:K10"/>
    <mergeCell ref="C17:C19"/>
    <mergeCell ref="D17:D19"/>
    <mergeCell ref="E17:E19"/>
    <mergeCell ref="A7:C7"/>
    <mergeCell ref="K25:K27"/>
    <mergeCell ref="F25:F27"/>
    <mergeCell ref="G25:G27"/>
    <mergeCell ref="H25:H27"/>
    <mergeCell ref="I25:I27"/>
    <mergeCell ref="J25:J27"/>
    <mergeCell ref="A25:A27"/>
    <mergeCell ref="B25:B27"/>
    <mergeCell ref="C25:C27"/>
    <mergeCell ref="D25:D27"/>
    <mergeCell ref="E25:E27"/>
    <mergeCell ref="H8:H10"/>
    <mergeCell ref="K17:K19"/>
    <mergeCell ref="F6:G6"/>
    <mergeCell ref="A8:A10"/>
    <mergeCell ref="B8:B10"/>
    <mergeCell ref="C8:C10"/>
    <mergeCell ref="D8:D10"/>
    <mergeCell ref="E8:E10"/>
    <mergeCell ref="F8:F10"/>
    <mergeCell ref="G8:G10"/>
    <mergeCell ref="F17:F19"/>
    <mergeCell ref="G17:G19"/>
    <mergeCell ref="H17:H19"/>
    <mergeCell ref="I17:I19"/>
    <mergeCell ref="J17:J19"/>
    <mergeCell ref="A17:A19"/>
    <mergeCell ref="B17:B19"/>
    <mergeCell ref="A1:K1"/>
    <mergeCell ref="A2:K2"/>
    <mergeCell ref="A3:K3"/>
    <mergeCell ref="D4:K4"/>
    <mergeCell ref="D5:K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F15" sqref="F15"/>
    </sheetView>
  </sheetViews>
  <sheetFormatPr defaultRowHeight="15" x14ac:dyDescent="0.25"/>
  <cols>
    <col min="1" max="1" width="4.42578125" customWidth="1"/>
    <col min="2" max="2" width="5.5703125" customWidth="1"/>
    <col min="3" max="3" width="23.42578125" customWidth="1"/>
    <col min="4" max="4" width="10.140625" customWidth="1"/>
    <col min="5" max="5" width="5.28515625" customWidth="1"/>
    <col min="6" max="6" width="15.28515625" customWidth="1"/>
    <col min="7" max="7" width="30.140625" customWidth="1"/>
    <col min="8" max="8" width="5.7109375" customWidth="1"/>
    <col min="9" max="9" width="5.85546875" customWidth="1"/>
    <col min="10" max="10" width="5.5703125" customWidth="1"/>
    <col min="11" max="11" width="3.42578125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5.5703125" customWidth="1"/>
    <col min="18" max="18" width="22.28515625" customWidth="1"/>
  </cols>
  <sheetData>
    <row r="1" spans="1:18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</row>
    <row r="2" spans="1:18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  <c r="P2" s="410"/>
      <c r="Q2" s="410"/>
      <c r="R2" s="410"/>
    </row>
    <row r="3" spans="1:18" ht="20.25" x14ac:dyDescent="0.3">
      <c r="A3" s="411" t="s">
        <v>145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</row>
    <row r="4" spans="1:18" ht="15.75" x14ac:dyDescent="0.25">
      <c r="A4" s="1"/>
      <c r="B4" s="114"/>
      <c r="C4" s="114"/>
      <c r="D4" s="455" t="s">
        <v>39</v>
      </c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  <c r="P4" s="455"/>
      <c r="Q4" s="455"/>
      <c r="R4" s="455"/>
    </row>
    <row r="5" spans="1:18" ht="18" x14ac:dyDescent="0.25">
      <c r="A5" s="1"/>
      <c r="B5" s="115"/>
      <c r="C5" s="115"/>
      <c r="D5" s="456" t="s">
        <v>90</v>
      </c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</row>
    <row r="6" spans="1:18" ht="18" x14ac:dyDescent="0.25">
      <c r="A6" s="9"/>
      <c r="B6" s="157"/>
      <c r="C6" s="157"/>
      <c r="D6" s="157"/>
      <c r="E6" s="118"/>
      <c r="M6" s="119"/>
      <c r="N6" s="453" t="s">
        <v>94</v>
      </c>
      <c r="O6" s="453"/>
      <c r="P6" s="453"/>
      <c r="Q6" s="453"/>
      <c r="R6" s="453"/>
    </row>
    <row r="7" spans="1:18" ht="18" x14ac:dyDescent="0.25">
      <c r="B7" s="459"/>
      <c r="C7" s="459"/>
      <c r="D7" s="459"/>
      <c r="E7" s="118"/>
      <c r="F7" s="452" t="s">
        <v>97</v>
      </c>
      <c r="G7" s="452"/>
      <c r="H7" s="452"/>
      <c r="I7" s="452"/>
      <c r="J7" s="452"/>
      <c r="K7" s="452"/>
      <c r="L7" s="452"/>
      <c r="M7" s="119"/>
      <c r="N7" s="453"/>
      <c r="O7" s="453"/>
      <c r="P7" s="453"/>
      <c r="Q7" s="453"/>
      <c r="R7" s="453"/>
    </row>
    <row r="8" spans="1:18" ht="18" x14ac:dyDescent="0.25">
      <c r="A8" s="1"/>
      <c r="B8" s="121"/>
      <c r="C8" s="121"/>
      <c r="D8" s="115"/>
      <c r="E8" s="118"/>
      <c r="F8" s="118"/>
      <c r="G8" s="118"/>
      <c r="H8" s="123"/>
      <c r="I8" s="124"/>
      <c r="J8" s="125"/>
      <c r="K8" s="125"/>
      <c r="L8" s="447" t="s">
        <v>40</v>
      </c>
      <c r="M8" s="447"/>
      <c r="N8" s="447"/>
      <c r="O8" s="447"/>
      <c r="P8" s="447"/>
      <c r="Q8" s="259"/>
      <c r="R8" s="293" t="s">
        <v>174</v>
      </c>
    </row>
    <row r="9" spans="1:18" x14ac:dyDescent="0.25">
      <c r="A9" s="405" t="s">
        <v>41</v>
      </c>
      <c r="B9" s="416" t="s">
        <v>42</v>
      </c>
      <c r="C9" s="407" t="s">
        <v>43</v>
      </c>
      <c r="D9" s="407" t="s">
        <v>44</v>
      </c>
      <c r="E9" s="405" t="s">
        <v>45</v>
      </c>
      <c r="F9" s="405" t="s">
        <v>10</v>
      </c>
      <c r="G9" s="405" t="s">
        <v>46</v>
      </c>
      <c r="H9" s="448" t="s">
        <v>47</v>
      </c>
      <c r="I9" s="449"/>
      <c r="J9" s="449"/>
      <c r="K9" s="449"/>
      <c r="L9" s="449"/>
      <c r="M9" s="449"/>
      <c r="N9" s="450"/>
      <c r="O9" s="405" t="s">
        <v>12</v>
      </c>
      <c r="P9" s="416" t="s">
        <v>13</v>
      </c>
      <c r="Q9" s="416" t="s">
        <v>14</v>
      </c>
      <c r="R9" s="436" t="s">
        <v>15</v>
      </c>
    </row>
    <row r="10" spans="1:18" ht="15" customHeight="1" x14ac:dyDescent="0.25">
      <c r="A10" s="443"/>
      <c r="B10" s="441"/>
      <c r="C10" s="444"/>
      <c r="D10" s="444"/>
      <c r="E10" s="441"/>
      <c r="F10" s="441"/>
      <c r="G10" s="441"/>
      <c r="H10" s="445">
        <v>1</v>
      </c>
      <c r="I10" s="407">
        <v>2</v>
      </c>
      <c r="J10" s="407">
        <v>3</v>
      </c>
      <c r="K10" s="127"/>
      <c r="L10" s="407">
        <v>4</v>
      </c>
      <c r="M10" s="407">
        <v>5</v>
      </c>
      <c r="N10" s="407">
        <v>6</v>
      </c>
      <c r="O10" s="443"/>
      <c r="P10" s="441"/>
      <c r="Q10" s="441"/>
      <c r="R10" s="442"/>
    </row>
    <row r="11" spans="1:18" x14ac:dyDescent="0.25">
      <c r="A11" s="406"/>
      <c r="B11" s="417"/>
      <c r="C11" s="408"/>
      <c r="D11" s="408"/>
      <c r="E11" s="417"/>
      <c r="F11" s="417"/>
      <c r="G11" s="417"/>
      <c r="H11" s="446"/>
      <c r="I11" s="408"/>
      <c r="J11" s="408"/>
      <c r="K11" s="128"/>
      <c r="L11" s="408"/>
      <c r="M11" s="408"/>
      <c r="N11" s="408"/>
      <c r="O11" s="406"/>
      <c r="P11" s="417"/>
      <c r="Q11" s="417"/>
      <c r="R11" s="437"/>
    </row>
    <row r="12" spans="1:18" x14ac:dyDescent="0.25">
      <c r="A12" s="106">
        <v>1</v>
      </c>
      <c r="B12" s="27">
        <v>267</v>
      </c>
      <c r="C12" s="76" t="str">
        <f>IF(B12=0," ",VLOOKUP(B12,[1]Спортсмены!B$1:H$65536,2,FALSE))</f>
        <v>Ивлев Влад</v>
      </c>
      <c r="D12" s="77" t="str">
        <f>IF(B12=0," ",VLOOKUP($B12,[1]Спортсмены!$B$1:$H$65536,3,FALSE))</f>
        <v>04.04.2000</v>
      </c>
      <c r="E12" s="71" t="str">
        <f>IF(B12=0," ",IF(VLOOKUP($B12,[1]Спортсмены!$B$1:$H$65536,4,FALSE)=0," ",VLOOKUP($B12,[1]Спортсмены!$B$1:$H$65536,4,FALSE)))</f>
        <v>2р</v>
      </c>
      <c r="F12" s="76" t="str">
        <f>IF(B12=0," ",VLOOKUP($B12,[1]Спортсмены!$B$1:$H$65536,5,FALSE))</f>
        <v>Владимирская</v>
      </c>
      <c r="G12" s="273" t="str">
        <f>IF(B12=0," ",VLOOKUP($B12,[1]Спортсмены!$B$1:$H$65536,6,FALSE))</f>
        <v>Александров, СДЮСШ им. О. Даниловой</v>
      </c>
      <c r="H12" s="136">
        <v>13.46</v>
      </c>
      <c r="I12" s="136">
        <v>13.38</v>
      </c>
      <c r="J12" s="136">
        <v>13.11</v>
      </c>
      <c r="K12" s="283">
        <v>3</v>
      </c>
      <c r="L12" s="136">
        <v>12.86</v>
      </c>
      <c r="M12" s="136">
        <v>13.13</v>
      </c>
      <c r="N12" s="136">
        <v>12.58</v>
      </c>
      <c r="O12" s="137">
        <v>13.46</v>
      </c>
      <c r="P12" s="71" t="str">
        <f>IF(O12=0," ",IF(O12&gt;=[1]Разряды!$C$17,[1]Разряды!$C$3,IF(O12&gt;=[1]Разряды!$D$17,[1]Разряды!$D$3,IF(O12&gt;=[1]Разряды!$E$17,[1]Разряды!$E$3,IF(O12&gt;=[1]Разряды!$F$17,[1]Разряды!$F$3,IF(O12&gt;=[1]Разряды!$G$17,[1]Разряды!$G$3,IF(O12&gt;=[1]Разряды!$H$17,[1]Разряды!$H$3,"б/р")))))))</f>
        <v>2р</v>
      </c>
      <c r="Q12" s="71">
        <v>20</v>
      </c>
      <c r="R12" s="74" t="str">
        <f>IF(B12=0," ",VLOOKUP($B12,[1]Спортсмены!$B$1:$H$65536,7,FALSE))</f>
        <v>Сычев А.С.</v>
      </c>
    </row>
    <row r="13" spans="1:18" x14ac:dyDescent="0.25">
      <c r="A13" s="19">
        <v>2</v>
      </c>
      <c r="B13" s="27">
        <v>469</v>
      </c>
      <c r="C13" s="76" t="str">
        <f>IF(B13=0," ",VLOOKUP(B13,[1]Спортсмены!B$1:H$65536,2,FALSE))</f>
        <v>Митрофанов Александр</v>
      </c>
      <c r="D13" s="77" t="str">
        <f>IF(B13=0," ",VLOOKUP($B13,[1]Спортсмены!$B$1:$H$65536,3,FALSE))</f>
        <v>16.12.1999</v>
      </c>
      <c r="E13" s="71" t="str">
        <f>IF(B13=0," ",IF(VLOOKUP($B13,[1]Спортсмены!$B$1:$H$65536,4,FALSE)=0," ",VLOOKUP($B13,[1]Спортсмены!$B$1:$H$65536,4,FALSE)))</f>
        <v>2р</v>
      </c>
      <c r="F13" s="76" t="str">
        <f>IF(B13=0," ",VLOOKUP($B13,[1]Спортсмены!$B$1:$H$65536,5,FALSE))</f>
        <v>Ивановская</v>
      </c>
      <c r="G13" s="134" t="str">
        <f>IF(B13=0," ",VLOOKUP($B13,[1]Спортсмены!$B$1:$H$65536,6,FALSE))</f>
        <v>Кинешма, СДЮСШОР им. ОЧ С.Клюгина</v>
      </c>
      <c r="H13" s="136">
        <v>13.23</v>
      </c>
      <c r="I13" s="136">
        <v>13.22</v>
      </c>
      <c r="J13" s="136">
        <v>12.63</v>
      </c>
      <c r="K13" s="283">
        <v>1</v>
      </c>
      <c r="L13" s="136">
        <v>12.87</v>
      </c>
      <c r="M13" s="136">
        <v>13.16</v>
      </c>
      <c r="N13" s="136">
        <v>13.4</v>
      </c>
      <c r="O13" s="137">
        <v>13.4</v>
      </c>
      <c r="P13" s="71" t="str">
        <f>IF(O13=0," ",IF(O13&gt;=[1]Разряды!$C$17,[1]Разряды!$C$3,IF(O13&gt;=[1]Разряды!$D$17,[1]Разряды!$D$3,IF(O13&gt;=[1]Разряды!$E$17,[1]Разряды!$E$3,IF(O13&gt;=[1]Разряды!$F$17,[1]Разряды!$F$3,IF(O13&gt;=[1]Разряды!$G$17,[1]Разряды!$G$3,IF(O13&gt;=[1]Разряды!$H$17,[1]Разряды!$H$3,"б/р")))))))</f>
        <v>2р</v>
      </c>
      <c r="Q13" s="71">
        <v>17</v>
      </c>
      <c r="R13" s="76" t="str">
        <f>IF(B13=0," ",VLOOKUP($B13,[1]Спортсмены!$B$1:$H$65536,7,FALSE))</f>
        <v>Мальцев Е.В.</v>
      </c>
    </row>
    <row r="14" spans="1:18" ht="25.5" x14ac:dyDescent="0.25">
      <c r="A14" s="106">
        <v>3</v>
      </c>
      <c r="B14" s="64">
        <v>289</v>
      </c>
      <c r="C14" s="76" t="str">
        <f>IF(B14=0," ",VLOOKUP(B14,[1]Спортсмены!B$1:H$65536,2,FALSE))</f>
        <v>Новиков Николай</v>
      </c>
      <c r="D14" s="77" t="str">
        <f>IF(B14=0," ",VLOOKUP($B14,[1]Спортсмены!$B$1:$H$65536,3,FALSE))</f>
        <v>02.02.2001</v>
      </c>
      <c r="E14" s="71" t="str">
        <f>IF(B14=0," ",IF(VLOOKUP($B14,[1]Спортсмены!$B$1:$H$65536,4,FALSE)=0," ",VLOOKUP($B14,[1]Спортсмены!$B$1:$H$65536,4,FALSE)))</f>
        <v>3р</v>
      </c>
      <c r="F14" s="76" t="str">
        <f>IF(B14=0," ",VLOOKUP($B14,[1]Спортсмены!$B$1:$H$65536,5,FALSE))</f>
        <v>Владимирская</v>
      </c>
      <c r="G14" s="151" t="str">
        <f>IF(B14=0," ",VLOOKUP($B14,[1]Спортсмены!$B$1:$H$65536,6,FALSE))</f>
        <v>Александров, СДЮСШ им. О. Даниловой</v>
      </c>
      <c r="H14" s="136">
        <v>12.72</v>
      </c>
      <c r="I14" s="136" t="s">
        <v>51</v>
      </c>
      <c r="J14" s="136">
        <v>12.96</v>
      </c>
      <c r="K14" s="283">
        <v>2</v>
      </c>
      <c r="L14" s="136" t="s">
        <v>51</v>
      </c>
      <c r="M14" s="136">
        <v>12.64</v>
      </c>
      <c r="N14" s="136">
        <v>12.89</v>
      </c>
      <c r="O14" s="137">
        <v>12.96</v>
      </c>
      <c r="P14" s="71" t="str">
        <f>IF(O14=0," ",IF(O14&gt;=[1]Разряды!$C$17,[1]Разряды!$C$3,IF(O14&gt;=[1]Разряды!$D$17,[1]Разряды!$D$3,IF(O14&gt;=[1]Разряды!$E$17,[1]Разряды!$E$3,IF(O14&gt;=[1]Разряды!$F$17,[1]Разряды!$F$3,IF(O14&gt;=[1]Разряды!$G$17,[1]Разряды!$G$3,IF(O14&gt;=[1]Разряды!$H$17,[1]Разряды!$H$3,"б/р")))))))</f>
        <v>3р</v>
      </c>
      <c r="Q14" s="71" t="s">
        <v>19</v>
      </c>
      <c r="R14" s="74" t="str">
        <f>IF(B14=0," ",VLOOKUP($B14,[1]Спортсмены!$B$1:$H$65536,7,FALSE))</f>
        <v>Дорошина В.Ф.</v>
      </c>
    </row>
    <row r="15" spans="1:18" ht="15.75" thickBot="1" x14ac:dyDescent="0.3">
      <c r="A15" s="109"/>
      <c r="B15" s="43"/>
      <c r="C15" s="31" t="str">
        <f>IF(B15=0," ",VLOOKUP(B15,[1]Спортсмены!B$1:H$65536,2,FALSE))</f>
        <v xml:space="preserve"> </v>
      </c>
      <c r="D15" s="32" t="str">
        <f>IF(B15=0," ",VLOOKUP($B15,[1]Спортсмены!$B$1:$H$65536,3,FALSE))</f>
        <v xml:space="preserve"> </v>
      </c>
      <c r="E15" s="33" t="str">
        <f>IF(B15=0," ",IF(VLOOKUP($B15,[1]Спортсмены!$B$1:$H$65536,4,FALSE)=0," ",VLOOKUP($B15,[1]Спортсмены!$B$1:$H$65536,4,FALSE)))</f>
        <v xml:space="preserve"> </v>
      </c>
      <c r="F15" s="31" t="str">
        <f>IF(B15=0," ",VLOOKUP($B15,[1]Спортсмены!$B$1:$H$65536,5,FALSE))</f>
        <v xml:space="preserve"> </v>
      </c>
      <c r="G15" s="31" t="str">
        <f>IF(B15=0," ",VLOOKUP($B15,[1]Спортсмены!$B$1:$H$65536,6,FALSE))</f>
        <v xml:space="preserve"> </v>
      </c>
      <c r="H15" s="171"/>
      <c r="I15" s="171"/>
      <c r="J15" s="171"/>
      <c r="K15" s="285"/>
      <c r="L15" s="148"/>
      <c r="M15" s="148"/>
      <c r="N15" s="148"/>
      <c r="O15" s="173"/>
      <c r="P15" s="138" t="str">
        <f>IF(O15=0," ",IF(O15&gt;=[1]Разряды!$C$17,[1]Разряды!$C$3,IF(O15&gt;=[1]Разряды!$D$17,[1]Разряды!$D$3,IF(O15&gt;=[1]Разряды!$E$17,[1]Разряды!$E$3,IF(O15&gt;=[1]Разряды!$F$17,[1]Разряды!$F$3,IF(O15&gt;=[1]Разряды!$G$17,[1]Разряды!$G$3,IF(O15&gt;=[1]Разряды!$H$17,[1]Разряды!$H$3,"б/р")))))))</f>
        <v xml:space="preserve"> </v>
      </c>
      <c r="Q15" s="138"/>
      <c r="R15" s="31" t="str">
        <f>IF(B15=0," ",VLOOKUP($B15,[1]Спортсмены!$B$1:$H$65536,7,FALSE))</f>
        <v xml:space="preserve"> </v>
      </c>
    </row>
    <row r="16" spans="1:18" ht="15.75" thickTop="1" x14ac:dyDescent="0.25"/>
    <row r="17" spans="1:18" x14ac:dyDescent="0.25">
      <c r="F17" s="452" t="s">
        <v>101</v>
      </c>
      <c r="G17" s="452"/>
      <c r="H17" s="452"/>
      <c r="I17" s="452"/>
      <c r="J17" s="452"/>
      <c r="K17" s="452"/>
      <c r="L17" s="452"/>
    </row>
    <row r="18" spans="1:18" x14ac:dyDescent="0.25">
      <c r="A18" s="405" t="s">
        <v>41</v>
      </c>
      <c r="B18" s="416" t="s">
        <v>42</v>
      </c>
      <c r="C18" s="407" t="s">
        <v>43</v>
      </c>
      <c r="D18" s="407" t="s">
        <v>44</v>
      </c>
      <c r="E18" s="405" t="s">
        <v>45</v>
      </c>
      <c r="F18" s="405" t="s">
        <v>10</v>
      </c>
      <c r="G18" s="405" t="s">
        <v>46</v>
      </c>
      <c r="H18" s="448" t="s">
        <v>47</v>
      </c>
      <c r="I18" s="449"/>
      <c r="J18" s="449"/>
      <c r="K18" s="449"/>
      <c r="L18" s="449"/>
      <c r="M18" s="449"/>
      <c r="N18" s="450"/>
      <c r="O18" s="405" t="s">
        <v>12</v>
      </c>
      <c r="P18" s="416" t="s">
        <v>13</v>
      </c>
      <c r="Q18" s="416" t="s">
        <v>14</v>
      </c>
      <c r="R18" s="436" t="s">
        <v>15</v>
      </c>
    </row>
    <row r="19" spans="1:18" x14ac:dyDescent="0.25">
      <c r="A19" s="443"/>
      <c r="B19" s="441"/>
      <c r="C19" s="444"/>
      <c r="D19" s="444"/>
      <c r="E19" s="441"/>
      <c r="F19" s="441"/>
      <c r="G19" s="441"/>
      <c r="H19" s="445">
        <v>1</v>
      </c>
      <c r="I19" s="407">
        <v>2</v>
      </c>
      <c r="J19" s="407">
        <v>3</v>
      </c>
      <c r="K19" s="127"/>
      <c r="L19" s="407">
        <v>4</v>
      </c>
      <c r="M19" s="407">
        <v>5</v>
      </c>
      <c r="N19" s="407">
        <v>6</v>
      </c>
      <c r="O19" s="443"/>
      <c r="P19" s="441"/>
      <c r="Q19" s="441"/>
      <c r="R19" s="442"/>
    </row>
    <row r="20" spans="1:18" x14ac:dyDescent="0.25">
      <c r="A20" s="406"/>
      <c r="B20" s="417"/>
      <c r="C20" s="408"/>
      <c r="D20" s="408"/>
      <c r="E20" s="417"/>
      <c r="F20" s="417"/>
      <c r="G20" s="417"/>
      <c r="H20" s="446"/>
      <c r="I20" s="408"/>
      <c r="J20" s="408"/>
      <c r="K20" s="128"/>
      <c r="L20" s="408"/>
      <c r="M20" s="408"/>
      <c r="N20" s="408"/>
      <c r="O20" s="406"/>
      <c r="P20" s="417"/>
      <c r="Q20" s="417"/>
      <c r="R20" s="437"/>
    </row>
    <row r="21" spans="1:18" x14ac:dyDescent="0.25">
      <c r="A21" s="152">
        <v>1</v>
      </c>
      <c r="B21" s="27">
        <v>431</v>
      </c>
      <c r="C21" s="76" t="str">
        <f>IF(B21=0," ",VLOOKUP(B21,[1]Спортсмены!B$1:H$65536,2,FALSE))</f>
        <v>Кузнецов Владислав</v>
      </c>
      <c r="D21" s="77" t="str">
        <f>IF(B21=0," ",VLOOKUP($B21,[1]Спортсмены!$B$1:$H$65536,3,FALSE))</f>
        <v>27.10.1997</v>
      </c>
      <c r="E21" s="71" t="str">
        <f>IF(B21=0," ",IF(VLOOKUP($B21,[1]Спортсмены!$B$1:$H$65536,4,FALSE)=0," ",VLOOKUP($B21,[1]Спортсмены!$B$1:$H$65536,4,FALSE)))</f>
        <v>1р</v>
      </c>
      <c r="F21" s="76" t="str">
        <f>IF(B21=0," ",VLOOKUP($B21,[1]Спортсмены!$B$1:$H$65536,5,FALSE))</f>
        <v>Костромская</v>
      </c>
      <c r="G21" s="76" t="str">
        <f>IF(B21=0," ",VLOOKUP($B21,[1]Спортсмены!$B$1:$H$65536,6,FALSE))</f>
        <v>Шарья, СДЮСШОР</v>
      </c>
      <c r="H21" s="130" t="s">
        <v>51</v>
      </c>
      <c r="I21" s="130">
        <v>12.74</v>
      </c>
      <c r="J21" s="136">
        <v>12.69</v>
      </c>
      <c r="K21" s="370">
        <v>1</v>
      </c>
      <c r="L21" s="130">
        <v>12.76</v>
      </c>
      <c r="M21" s="136">
        <v>13.04</v>
      </c>
      <c r="N21" s="136">
        <v>13.05</v>
      </c>
      <c r="O21" s="137">
        <v>13.05</v>
      </c>
      <c r="P21" s="71" t="str">
        <f>IF(O21=0," ",IF(O21&gt;=[1]Разряды!$C$17,[1]Разряды!$C$3,IF(O21&gt;=[1]Разряды!$D$17,[1]Разряды!$D$3,IF(O21&gt;=[1]Разряды!$E$17,[1]Разряды!$E$3,IF(O21&gt;=[1]Разряды!$F$17,[1]Разряды!$F$3,IF(O21&gt;=[1]Разряды!$G$17,[1]Разряды!$G$3,IF(O21&gt;=[1]Разряды!$H$17,[1]Разряды!$H$3,"б/р")))))))</f>
        <v>3р</v>
      </c>
      <c r="Q21" s="71">
        <v>0</v>
      </c>
      <c r="R21" s="74" t="str">
        <f>IF(B21=0," ",VLOOKUP($B21,[1]Спортсмены!$B$1:$H$65536,7,FALSE))</f>
        <v>Шалагинов А.Л.</v>
      </c>
    </row>
    <row r="22" spans="1:18" ht="25.5" customHeight="1" x14ac:dyDescent="0.25">
      <c r="A22" s="262">
        <v>2</v>
      </c>
      <c r="B22" s="27">
        <v>284</v>
      </c>
      <c r="C22" s="76" t="str">
        <f>IF(B22=0," ",VLOOKUP(B22,[1]Спортсмены!B$1:H$65536,2,FALSE))</f>
        <v>Макарук Павел</v>
      </c>
      <c r="D22" s="77" t="str">
        <f>IF(B22=0," ",VLOOKUP($B22,[1]Спортсмены!$B$1:$H$65536,3,FALSE))</f>
        <v>15.03.1998</v>
      </c>
      <c r="E22" s="71" t="str">
        <f>IF(B22=0," ",IF(VLOOKUP($B22,[1]Спортсмены!$B$1:$H$65536,4,FALSE)=0," ",VLOOKUP($B22,[1]Спортсмены!$B$1:$H$65536,4,FALSE)))</f>
        <v>2р</v>
      </c>
      <c r="F22" s="76" t="str">
        <f>IF(B22=0," ",VLOOKUP($B22,[1]Спортсмены!$B$1:$H$65536,5,FALSE))</f>
        <v>Владимирская</v>
      </c>
      <c r="G22" s="151" t="str">
        <f>IF(B22=0," ",VLOOKUP($B22,[1]Спортсмены!$B$1:$H$65536,6,FALSE))</f>
        <v>Александров, СДЮСШ им. О. Даниловой</v>
      </c>
      <c r="H22" s="130">
        <v>12.68</v>
      </c>
      <c r="I22" s="130">
        <v>12.45</v>
      </c>
      <c r="J22" s="136" t="s">
        <v>48</v>
      </c>
      <c r="K22" s="135"/>
      <c r="L22" s="136" t="s">
        <v>48</v>
      </c>
      <c r="M22" s="136" t="s">
        <v>48</v>
      </c>
      <c r="N22" s="136" t="s">
        <v>48</v>
      </c>
      <c r="O22" s="137">
        <v>12.68</v>
      </c>
      <c r="P22" s="71" t="str">
        <f>IF(O22=0," ",IF(O22&gt;=[1]Разряды!$C$17,[1]Разряды!$C$3,IF(O22&gt;=[1]Разряды!$D$17,[1]Разряды!$D$3,IF(O22&gt;=[1]Разряды!$E$17,[1]Разряды!$E$3,IF(O22&gt;=[1]Разряды!$F$17,[1]Разряды!$F$3,IF(O22&gt;=[1]Разряды!$G$17,[1]Разряды!$G$3,IF(O22&gt;=[1]Разряды!$H$17,[1]Разряды!$H$3,"б/р")))))))</f>
        <v>3р</v>
      </c>
      <c r="Q22" s="71">
        <v>0</v>
      </c>
      <c r="R22" s="74" t="str">
        <f>IF(B22=0," ",VLOOKUP($B22,[1]Спортсмены!$B$1:$H$65536,7,FALSE))</f>
        <v>Сычев А.С.</v>
      </c>
    </row>
    <row r="23" spans="1:18" ht="16.5" thickBot="1" x14ac:dyDescent="0.3">
      <c r="A23" s="138"/>
      <c r="B23" s="33"/>
      <c r="C23" s="140"/>
      <c r="D23" s="111"/>
      <c r="E23" s="33"/>
      <c r="F23" s="140"/>
      <c r="G23" s="146"/>
      <c r="H23" s="147"/>
      <c r="I23" s="147"/>
      <c r="J23" s="147"/>
      <c r="K23" s="142"/>
      <c r="L23" s="141"/>
      <c r="M23" s="148"/>
      <c r="N23" s="148"/>
      <c r="O23" s="149"/>
      <c r="P23" s="150"/>
      <c r="Q23" s="153"/>
      <c r="R23" s="110"/>
    </row>
    <row r="24" spans="1:18" ht="15.75" thickTop="1" x14ac:dyDescent="0.25"/>
  </sheetData>
  <mergeCells count="47">
    <mergeCell ref="O18:O20"/>
    <mergeCell ref="P18:P20"/>
    <mergeCell ref="Q18:Q20"/>
    <mergeCell ref="R18:R20"/>
    <mergeCell ref="H19:H20"/>
    <mergeCell ref="I19:I20"/>
    <mergeCell ref="J19:J20"/>
    <mergeCell ref="L19:L20"/>
    <mergeCell ref="M19:M20"/>
    <mergeCell ref="N19:N20"/>
    <mergeCell ref="F17:L17"/>
    <mergeCell ref="E18:E20"/>
    <mergeCell ref="F18:F20"/>
    <mergeCell ref="G18:G20"/>
    <mergeCell ref="H18:N18"/>
    <mergeCell ref="H10:H11"/>
    <mergeCell ref="I10:I11"/>
    <mergeCell ref="A1:R1"/>
    <mergeCell ref="A2:R2"/>
    <mergeCell ref="D5:R5"/>
    <mergeCell ref="A3:R3"/>
    <mergeCell ref="D4:R4"/>
    <mergeCell ref="A9:A11"/>
    <mergeCell ref="B9:B11"/>
    <mergeCell ref="C9:C11"/>
    <mergeCell ref="D9:D11"/>
    <mergeCell ref="E9:E11"/>
    <mergeCell ref="J10:J11"/>
    <mergeCell ref="L10:L11"/>
    <mergeCell ref="M10:M11"/>
    <mergeCell ref="N10:N11"/>
    <mergeCell ref="A18:A20"/>
    <mergeCell ref="B18:B20"/>
    <mergeCell ref="C18:C20"/>
    <mergeCell ref="D18:D20"/>
    <mergeCell ref="N6:R6"/>
    <mergeCell ref="B7:D7"/>
    <mergeCell ref="F7:L7"/>
    <mergeCell ref="L8:P8"/>
    <mergeCell ref="F9:F11"/>
    <mergeCell ref="G9:G11"/>
    <mergeCell ref="H9:N9"/>
    <mergeCell ref="O9:O11"/>
    <mergeCell ref="P9:P11"/>
    <mergeCell ref="N7:R7"/>
    <mergeCell ref="Q9:Q11"/>
    <mergeCell ref="R9:R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opLeftCell="A70" workbookViewId="0">
      <selection activeCell="A55" sqref="A55:A58"/>
    </sheetView>
  </sheetViews>
  <sheetFormatPr defaultRowHeight="15" x14ac:dyDescent="0.25"/>
  <cols>
    <col min="1" max="1" width="6.7109375" customWidth="1"/>
    <col min="2" max="2" width="5.5703125" bestFit="1" customWidth="1"/>
    <col min="3" max="3" width="21.140625" customWidth="1"/>
    <col min="4" max="4" width="8.42578125" customWidth="1"/>
    <col min="5" max="5" width="6.85546875" customWidth="1"/>
    <col min="6" max="6" width="16.7109375" customWidth="1"/>
    <col min="7" max="7" width="30.28515625" customWidth="1"/>
    <col min="8" max="8" width="9.42578125" customWidth="1"/>
    <col min="9" max="9" width="7" bestFit="1" customWidth="1"/>
    <col min="10" max="10" width="5.28515625" customWidth="1"/>
    <col min="11" max="11" width="32.42578125" customWidth="1"/>
  </cols>
  <sheetData>
    <row r="1" spans="1:11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1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</row>
    <row r="3" spans="1:11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</row>
    <row r="4" spans="1:11" x14ac:dyDescent="0.25">
      <c r="A4" s="502" t="s">
        <v>66</v>
      </c>
      <c r="B4" s="502"/>
      <c r="C4" s="502"/>
      <c r="D4" s="502"/>
      <c r="E4" s="502"/>
      <c r="F4" s="502"/>
      <c r="G4" s="502"/>
      <c r="H4" s="502"/>
      <c r="I4" s="502"/>
      <c r="J4" s="502"/>
      <c r="K4" s="502"/>
    </row>
    <row r="5" spans="1:11" x14ac:dyDescent="0.25">
      <c r="A5" s="1"/>
      <c r="B5" s="6"/>
      <c r="C5" s="216"/>
      <c r="E5" s="62"/>
      <c r="H5" s="496" t="s">
        <v>94</v>
      </c>
      <c r="I5" s="496"/>
      <c r="J5" s="496"/>
      <c r="K5" s="496"/>
    </row>
    <row r="6" spans="1:11" ht="15" customHeight="1" x14ac:dyDescent="0.25">
      <c r="A6" s="9"/>
      <c r="B6" s="6"/>
      <c r="C6" s="6"/>
      <c r="F6" s="497" t="s">
        <v>67</v>
      </c>
      <c r="G6" s="497"/>
      <c r="H6" s="498" t="s">
        <v>31</v>
      </c>
      <c r="I6" s="498"/>
      <c r="J6" s="255"/>
      <c r="K6" s="253" t="s">
        <v>175</v>
      </c>
    </row>
    <row r="7" spans="1:11" x14ac:dyDescent="0.25">
      <c r="A7" s="503" t="s">
        <v>91</v>
      </c>
      <c r="B7" s="503" t="s">
        <v>42</v>
      </c>
      <c r="C7" s="405" t="s">
        <v>7</v>
      </c>
      <c r="D7" s="507" t="s">
        <v>44</v>
      </c>
      <c r="E7" s="405" t="s">
        <v>68</v>
      </c>
      <c r="F7" s="509" t="s">
        <v>10</v>
      </c>
      <c r="G7" s="405" t="s">
        <v>46</v>
      </c>
      <c r="H7" s="511" t="s">
        <v>12</v>
      </c>
      <c r="I7" s="405" t="s">
        <v>69</v>
      </c>
      <c r="J7" s="405" t="s">
        <v>70</v>
      </c>
      <c r="K7" s="436" t="s">
        <v>15</v>
      </c>
    </row>
    <row r="8" spans="1:11" ht="15" customHeight="1" thickBot="1" x14ac:dyDescent="0.3">
      <c r="A8" s="504"/>
      <c r="B8" s="505"/>
      <c r="C8" s="506"/>
      <c r="D8" s="508"/>
      <c r="E8" s="506"/>
      <c r="F8" s="510"/>
      <c r="G8" s="499"/>
      <c r="H8" s="512"/>
      <c r="I8" s="513"/>
      <c r="J8" s="499"/>
      <c r="K8" s="500"/>
    </row>
    <row r="9" spans="1:11" ht="16.5" thickTop="1" thickBot="1" x14ac:dyDescent="0.3">
      <c r="A9" s="265"/>
      <c r="B9" s="265"/>
      <c r="C9" s="260"/>
      <c r="D9" s="371"/>
      <c r="E9" s="260"/>
      <c r="F9" s="269"/>
      <c r="G9" s="309"/>
      <c r="H9" s="269"/>
      <c r="I9" s="501" t="s">
        <v>97</v>
      </c>
      <c r="J9" s="501"/>
      <c r="K9" s="501"/>
    </row>
    <row r="10" spans="1:11" ht="15.75" thickTop="1" x14ac:dyDescent="0.25">
      <c r="A10" s="483">
        <v>1</v>
      </c>
      <c r="B10" s="194">
        <v>354</v>
      </c>
      <c r="C10" s="195" t="str">
        <f>IF(B10=0," ",VLOOKUP(B10,[1]Спортсмены!B$1:H$65536,2,FALSE))</f>
        <v>Водичев Александр</v>
      </c>
      <c r="D10" s="129" t="str">
        <f>IF(B10=0," ",VLOOKUP($B10,[1]Спортсмены!$B$1:$H$65536,3,FALSE))</f>
        <v>14.11.1999</v>
      </c>
      <c r="E10" s="196" t="str">
        <f>IF(B10=0," ",IF(VLOOKUP($B10,[1]Спортсмены!$B$1:$H$65536,4,FALSE)=0," ",VLOOKUP($B10,[1]Спортсмены!$B$1:$H$65536,4,FALSE)))</f>
        <v>1р</v>
      </c>
      <c r="F10" s="195" t="str">
        <f>IF(B10=0," ",VLOOKUP($B10,[1]Спортсмены!$B$1:$H$65536,5,FALSE))</f>
        <v>Калининградская</v>
      </c>
      <c r="G10" s="197" t="str">
        <f>IF(B10=0," ",VLOOKUP($B10,[1]Спортсмены!$B$1:$H$65536,6,FALSE))</f>
        <v>Гусев, ДЮСШ</v>
      </c>
      <c r="H10" s="491">
        <v>1.0988425925925924E-3</v>
      </c>
      <c r="I10" s="492" t="str">
        <f>IF(H10=0," ",IF(H10&lt;=[1]Разряды!$D$10,[1]Разряды!$D$3,IF(H10&lt;=[1]Разряды!$E$10,[1]Разряды!$E$3,IF(H10&lt;=[1]Разряды!$F$10,[1]Разряды!$F$3,IF(H10&lt;=[1]Разряды!$G$10,[1]Разряды!$G$3,IF(H10&lt;=[1]Разряды!$H$10,[1]Разряды!$H$3,IF(H10&lt;=[1]Разряды!$I$10,[1]Разряды!$I$3,IF(H10&lt;=[1]Разряды!$J$10,[1]Разряды!$J$3,"б/р"))))))))</f>
        <v>2р</v>
      </c>
      <c r="J10" s="198"/>
      <c r="K10" s="195" t="str">
        <f>IF(B10=0," ",VLOOKUP($B10,[1]Спортсмены!$B$1:$H$65536,7,FALSE))</f>
        <v>Лукьянов А.А.</v>
      </c>
    </row>
    <row r="11" spans="1:11" x14ac:dyDescent="0.25">
      <c r="A11" s="484"/>
      <c r="B11" s="26">
        <v>355</v>
      </c>
      <c r="C11" s="21" t="str">
        <f>IF(B11=0," ",VLOOKUP(B11,[1]Спортсмены!B$1:H$65536,2,FALSE))</f>
        <v>Пахолков Никита</v>
      </c>
      <c r="D11" s="129" t="str">
        <f>IF(B11=0," ",VLOOKUP($B11,[1]Спортсмены!$B$1:$H$65536,3,FALSE))</f>
        <v>04.03.1999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Калининградская</v>
      </c>
      <c r="G11" s="78" t="str">
        <f>IF(B11=0," ",VLOOKUP($B11,[1]Спортсмены!$B$1:$H$65536,6,FALSE))</f>
        <v>Светлый, СДЮСШОР</v>
      </c>
      <c r="H11" s="486"/>
      <c r="I11" s="488"/>
      <c r="J11" s="490">
        <v>20</v>
      </c>
      <c r="K11" s="21" t="str">
        <f>IF(B11=0," ",VLOOKUP($B11,[1]Спортсмены!$B$1:$H$65536,7,FALSE))</f>
        <v>Лобков В.Г.</v>
      </c>
    </row>
    <row r="12" spans="1:11" x14ac:dyDescent="0.25">
      <c r="A12" s="484"/>
      <c r="B12" s="26">
        <v>359</v>
      </c>
      <c r="C12" s="21" t="str">
        <f>IF(B12=0," ",VLOOKUP(B12,[1]Спортсмены!B$1:H$65536,2,FALSE))</f>
        <v>Спиридонов Олег</v>
      </c>
      <c r="D12" s="129" t="str">
        <f>IF(B12=0," ",VLOOKUP($B12,[1]Спортсмены!$B$1:$H$65536,3,FALSE))</f>
        <v>16.08.1999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Калининградская</v>
      </c>
      <c r="G12" s="78" t="str">
        <f>IF(B12=0," ",VLOOKUP($B12,[1]Спортсмены!$B$1:$H$65536,6,FALSE))</f>
        <v>Калининград, СДЮСШОР № 4</v>
      </c>
      <c r="H12" s="486"/>
      <c r="I12" s="488"/>
      <c r="J12" s="490"/>
      <c r="K12" s="21" t="str">
        <f>IF(B12=0," ",VLOOKUP($B12,[1]Спортсмены!$B$1:$H$65536,7,FALSE))</f>
        <v>Антунович Г.П., Слушкин В.К.</v>
      </c>
    </row>
    <row r="13" spans="1:11" ht="15.75" thickBot="1" x14ac:dyDescent="0.3">
      <c r="A13" s="485"/>
      <c r="B13" s="43">
        <v>357</v>
      </c>
      <c r="C13" s="31" t="str">
        <f>IF(B13=0," ",VLOOKUP(B13,[1]Спортсмены!B$1:H$65536,2,FALSE))</f>
        <v>Цвенгер Данил</v>
      </c>
      <c r="D13" s="174" t="str">
        <f>IF(B13=0," ",VLOOKUP($B13,[1]Спортсмены!$B$1:$H$65536,3,FALSE))</f>
        <v>27.04.1999</v>
      </c>
      <c r="E13" s="33" t="str">
        <f>IF(B13=0," ",IF(VLOOKUP($B13,[1]Спортсмены!$B$1:$H$65536,4,FALSE)=0," ",VLOOKUP($B13,[1]Спортсмены!$B$1:$H$65536,4,FALSE)))</f>
        <v>1р</v>
      </c>
      <c r="F13" s="31" t="str">
        <f>IF(B13=0," ",VLOOKUP($B13,[1]Спортсмены!$B$1:$H$65536,5,FALSE))</f>
        <v>Калининградская</v>
      </c>
      <c r="G13" s="170" t="str">
        <f>IF(B13=0," ",VLOOKUP($B13,[1]Спортсмены!$B$1:$H$65536,6,FALSE))</f>
        <v>Калининград, СДЮСШОР № 4</v>
      </c>
      <c r="H13" s="487"/>
      <c r="I13" s="489"/>
      <c r="J13" s="199"/>
      <c r="K13" s="31" t="str">
        <f>IF(B13=0," ",VLOOKUP($B13,[1]Спортсмены!$B$1:$H$65536,7,FALSE))</f>
        <v>Шляхтина Е.И., Прохоров В.Е.</v>
      </c>
    </row>
    <row r="14" spans="1:11" ht="15.75" thickTop="1" x14ac:dyDescent="0.25">
      <c r="A14" s="483">
        <v>2</v>
      </c>
      <c r="B14" s="194">
        <v>246</v>
      </c>
      <c r="C14" s="195" t="str">
        <f>IF(B14=0," ",VLOOKUP(B14,[1]Спортсмены!B$1:H$65536,2,FALSE))</f>
        <v>Ширяев Игорь</v>
      </c>
      <c r="D14" s="129" t="str">
        <f>IF(B14=0," ",VLOOKUP($B14,[1]Спортсмены!$B$1:$H$65536,3,FALSE))</f>
        <v>13.03.1999</v>
      </c>
      <c r="E14" s="196" t="str">
        <f>IF(B14=0," ",IF(VLOOKUP($B14,[1]Спортсмены!$B$1:$H$65536,4,FALSE)=0," ",VLOOKUP($B14,[1]Спортсмены!$B$1:$H$65536,4,FALSE)))</f>
        <v>1р</v>
      </c>
      <c r="F14" s="195" t="str">
        <f>IF(B14=0," ",VLOOKUP($B14,[1]Спортсмены!$B$1:$H$65536,5,FALSE))</f>
        <v>Вологодская</v>
      </c>
      <c r="G14" s="197" t="str">
        <f>IF(B14=0," ",VLOOKUP($B14,[1]Спортсмены!$B$1:$H$65536,6,FALSE))</f>
        <v>Череповец МБОУ ДОД "ДЮСШ № 2"</v>
      </c>
      <c r="H14" s="491">
        <v>1.0994212962962963E-3</v>
      </c>
      <c r="I14" s="492" t="str">
        <f>IF(H14=0," ",IF(H14&lt;=[1]Разряды!$D$10,[1]Разряды!$D$3,IF(H14&lt;=[1]Разряды!$E$10,[1]Разряды!$E$3,IF(H14&lt;=[1]Разряды!$F$10,[1]Разряды!$F$3,IF(H14&lt;=[1]Разряды!$G$10,[1]Разряды!$G$3,IF(H14&lt;=[1]Разряды!$H$10,[1]Разряды!$H$3,IF(H14&lt;=[1]Разряды!$I$10,[1]Разряды!$I$3,IF(H14&lt;=[1]Разряды!$J$10,[1]Разряды!$J$3,"б/р"))))))))</f>
        <v>2р</v>
      </c>
      <c r="J14" s="198"/>
      <c r="K14" s="195" t="str">
        <f>IF(B14=0," ",VLOOKUP($B14,[1]Спортсмены!$B$1:$H$65536,7,FALSE))</f>
        <v>Полторацкий С.В.</v>
      </c>
    </row>
    <row r="15" spans="1:11" x14ac:dyDescent="0.25">
      <c r="A15" s="484"/>
      <c r="B15" s="26">
        <v>445</v>
      </c>
      <c r="C15" s="21" t="str">
        <f>IF(B15=0," ",VLOOKUP(B15,[1]Спортсмены!B$1:H$65536,2,FALSE))</f>
        <v>Толоконцев Андрей</v>
      </c>
      <c r="D15" s="129" t="str">
        <f>IF(B15=0," ",VLOOKUP($B15,[1]Спортсмены!$B$1:$H$65536,3,FALSE))</f>
        <v>05.03.2000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Вологодская</v>
      </c>
      <c r="G15" s="78" t="str">
        <f>IF(B15=0," ",VLOOKUP($B15,[1]Спортсмены!$B$1:$H$65536,6,FALSE))</f>
        <v>Череповец МБОУ ДОД "ДЮСШ № 2"</v>
      </c>
      <c r="H15" s="486"/>
      <c r="I15" s="488"/>
      <c r="J15" s="490">
        <v>17</v>
      </c>
      <c r="K15" s="21" t="str">
        <f>IF(B15=0," ",VLOOKUP($B15,[1]Спортсмены!$B$1:$H$65536,7,FALSE))</f>
        <v>Лебедев А.В.</v>
      </c>
    </row>
    <row r="16" spans="1:11" x14ac:dyDescent="0.25">
      <c r="A16" s="484"/>
      <c r="B16" s="26">
        <v>446</v>
      </c>
      <c r="C16" s="21" t="str">
        <f>IF(B16=0," ",VLOOKUP(B16,[1]Спортсмены!B$1:H$65536,2,FALSE))</f>
        <v>Коркачев Денис</v>
      </c>
      <c r="D16" s="129" t="str">
        <f>IF(B16=0," ",VLOOKUP($B16,[1]Спортсмены!$B$1:$H$65536,3,FALSE))</f>
        <v>08.03.2000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Вологодская</v>
      </c>
      <c r="G16" s="78" t="str">
        <f>IF(B16=0," ",VLOOKUP($B16,[1]Спортсмены!$B$1:$H$65536,6,FALSE))</f>
        <v>Череповец МБОУ ДОД "ДЮСШ № 2"</v>
      </c>
      <c r="H16" s="486"/>
      <c r="I16" s="488"/>
      <c r="J16" s="490"/>
      <c r="K16" s="21" t="str">
        <f>IF(B16=0," ",VLOOKUP($B16,[1]Спортсмены!$B$1:$H$65536,7,FALSE))</f>
        <v>Лебедев А.В.</v>
      </c>
    </row>
    <row r="17" spans="1:11" ht="15.75" thickBot="1" x14ac:dyDescent="0.3">
      <c r="A17" s="485"/>
      <c r="B17" s="43">
        <v>240</v>
      </c>
      <c r="C17" s="31" t="str">
        <f>IF(B17=0," ",VLOOKUP(B17,[1]Спортсмены!B$1:H$65536,2,FALSE))</f>
        <v>Лужинский Кирилл</v>
      </c>
      <c r="D17" s="174" t="str">
        <f>IF(B17=0," ",VLOOKUP($B17,[1]Спортсмены!$B$1:$H$65536,3,FALSE))</f>
        <v>23.03.1999</v>
      </c>
      <c r="E17" s="33" t="str">
        <f>IF(B17=0," ",IF(VLOOKUP($B17,[1]Спортсмены!$B$1:$H$65536,4,FALSE)=0," ",VLOOKUP($B17,[1]Спортсмены!$B$1:$H$65536,4,FALSE)))</f>
        <v>КМС</v>
      </c>
      <c r="F17" s="31" t="str">
        <f>IF(B17=0," ",VLOOKUP($B17,[1]Спортсмены!$B$1:$H$65536,5,FALSE))</f>
        <v>Вологодская</v>
      </c>
      <c r="G17" s="170" t="str">
        <f>IF(B17=0," ",VLOOKUP($B17,[1]Спортсмены!$B$1:$H$65536,6,FALSE))</f>
        <v>Череповец МБОУ ДОД "ДЮСШ № 2"</v>
      </c>
      <c r="H17" s="487"/>
      <c r="I17" s="489"/>
      <c r="J17" s="199"/>
      <c r="K17" s="31" t="str">
        <f>IF(B17=0," ",VLOOKUP($B17,[1]Спортсмены!$B$1:$H$65536,7,FALSE))</f>
        <v>Столбова О.В.</v>
      </c>
    </row>
    <row r="18" spans="1:11" ht="15.75" thickTop="1" x14ac:dyDescent="0.25">
      <c r="A18" s="483">
        <v>3</v>
      </c>
      <c r="B18" s="194">
        <v>96</v>
      </c>
      <c r="C18" s="195" t="str">
        <f>IF(B18=0," ",VLOOKUP(B18,[1]Спортсмены!B$1:H$65536,2,FALSE))</f>
        <v>Светлов Даниил</v>
      </c>
      <c r="D18" s="201" t="str">
        <f>IF(B18=0," ",VLOOKUP($B18,[1]Спортсмены!$B$1:$H$65536,3,FALSE))</f>
        <v>19.11.1999</v>
      </c>
      <c r="E18" s="196" t="str">
        <f>IF(B18=0," ",IF(VLOOKUP($B18,[1]Спортсмены!$B$1:$H$65536,4,FALSE)=0," ",VLOOKUP($B18,[1]Спортсмены!$B$1:$H$65536,4,FALSE)))</f>
        <v>2р</v>
      </c>
      <c r="F18" s="195" t="str">
        <f>IF(B18=0," ",VLOOKUP($B18,[1]Спортсмены!$B$1:$H$65536,5,FALSE))</f>
        <v>Ярославская</v>
      </c>
      <c r="G18" s="197" t="str">
        <f>IF(B18=0," ",VLOOKUP($B18,[1]Спортсмены!$B$1:$H$65536,6,FALSE))</f>
        <v>Рыбинск, СДЮСШОР-8</v>
      </c>
      <c r="H18" s="491">
        <v>1.1209490740740741E-3</v>
      </c>
      <c r="I18" s="492" t="str">
        <f>IF(H18=0," ",IF(H18&lt;=[1]Разряды!$D$10,[1]Разряды!$D$3,IF(H18&lt;=[1]Разряды!$E$10,[1]Разряды!$E$3,IF(H18&lt;=[1]Разряды!$F$10,[1]Разряды!$F$3,IF(H18&lt;=[1]Разряды!$G$10,[1]Разряды!$G$3,IF(H18&lt;=[1]Разряды!$H$10,[1]Разряды!$H$3,IF(H18&lt;=[1]Разряды!$I$10,[1]Разряды!$I$3,IF(H18&lt;=[1]Разряды!$J$10,[1]Разряды!$J$3,"б/р"))))))))</f>
        <v>3р</v>
      </c>
      <c r="J18" s="198"/>
      <c r="K18" s="195" t="str">
        <f>IF(B18=0," ",VLOOKUP($B18,[1]Спортсмены!$B$1:$H$65536,7,FALSE))</f>
        <v>Зверев В.Н.</v>
      </c>
    </row>
    <row r="19" spans="1:11" x14ac:dyDescent="0.25">
      <c r="A19" s="484"/>
      <c r="B19" s="26">
        <v>39</v>
      </c>
      <c r="C19" s="21" t="str">
        <f>IF(B19=0," ",VLOOKUP(B19,[1]Спортсмены!B$1:H$65536,2,FALSE))</f>
        <v>Мирончук Максим</v>
      </c>
      <c r="D19" s="129" t="str">
        <f>IF(B19=0," ",VLOOKUP($B19,[1]Спортсмены!$B$1:$H$65536,3,FALSE))</f>
        <v>29.05.2000</v>
      </c>
      <c r="E19" s="23" t="str">
        <f>IF(B19=0," ",IF(VLOOKUP($B19,[1]Спортсмены!$B$1:$H$65536,4,FALSE)=0," ",VLOOKUP($B19,[1]Спортсмены!$B$1:$H$65536,4,FALSE)))</f>
        <v>2р</v>
      </c>
      <c r="F19" s="21" t="str">
        <f>IF(B19=0," ",VLOOKUP($B19,[1]Спортсмены!$B$1:$H$65536,5,FALSE))</f>
        <v>Ярославская</v>
      </c>
      <c r="G19" s="78" t="str">
        <f>IF(B19=0," ",VLOOKUP($B19,[1]Спортсмены!$B$1:$H$65536,6,FALSE))</f>
        <v>Ярославль, СДЮСШОР-19</v>
      </c>
      <c r="H19" s="486"/>
      <c r="I19" s="488"/>
      <c r="J19" s="490" t="s">
        <v>19</v>
      </c>
      <c r="K19" s="21" t="str">
        <f>IF(B19=0," ",VLOOKUP($B19,[1]Спортсмены!$B$1:$H$65536,7,FALSE))</f>
        <v>Воронин Е.А.</v>
      </c>
    </row>
    <row r="20" spans="1:11" x14ac:dyDescent="0.25">
      <c r="A20" s="484"/>
      <c r="B20" s="26">
        <v>29</v>
      </c>
      <c r="C20" s="21" t="str">
        <f>IF(B20=0," ",VLOOKUP(B20,[1]Спортсмены!B$1:H$65536,2,FALSE))</f>
        <v>Ожогов Никита</v>
      </c>
      <c r="D20" s="129" t="str">
        <f>IF(B20=0," ",VLOOKUP($B20,[1]Спортсмены!$B$1:$H$65536,3,FALSE))</f>
        <v>19.01.1999</v>
      </c>
      <c r="E20" s="23" t="str">
        <f>IF(B20=0," ",IF(VLOOKUP($B20,[1]Спортсмены!$B$1:$H$65536,4,FALSE)=0," ",VLOOKUP($B20,[1]Спортсмены!$B$1:$H$65536,4,FALSE)))</f>
        <v>1р</v>
      </c>
      <c r="F20" s="21" t="str">
        <f>IF(B20=0," ",VLOOKUP($B20,[1]Спортсмены!$B$1:$H$65536,5,FALSE))</f>
        <v>Ярославская</v>
      </c>
      <c r="G20" s="78" t="str">
        <f>IF(B20=0," ",VLOOKUP($B20,[1]Спортсмены!$B$1:$H$65536,6,FALSE))</f>
        <v>Ярославль, СДЮСШОР-19</v>
      </c>
      <c r="H20" s="486"/>
      <c r="I20" s="488"/>
      <c r="J20" s="490"/>
      <c r="K20" s="21" t="str">
        <f>IF(B20=0," ",VLOOKUP($B20,[1]Спортсмены!$B$1:$H$65536,7,FALSE))</f>
        <v>Таракановы Ю.Ф., А.В.</v>
      </c>
    </row>
    <row r="21" spans="1:11" ht="15.75" thickBot="1" x14ac:dyDescent="0.3">
      <c r="A21" s="485"/>
      <c r="B21" s="43">
        <v>143</v>
      </c>
      <c r="C21" s="31" t="str">
        <f>IF(B21=0," ",VLOOKUP(B21,[1]Спортсмены!B$1:H$65536,2,FALSE))</f>
        <v>Шашин Сергей</v>
      </c>
      <c r="D21" s="174" t="str">
        <f>IF(B21=0," ",VLOOKUP($B21,[1]Спортсмены!$B$1:$H$65536,3,FALSE))</f>
        <v>29.03.1999</v>
      </c>
      <c r="E21" s="33" t="str">
        <f>IF(B21=0," ",IF(VLOOKUP($B21,[1]Спортсмены!$B$1:$H$65536,4,FALSE)=0," ",VLOOKUP($B21,[1]Спортсмены!$B$1:$H$65536,4,FALSE)))</f>
        <v>2р</v>
      </c>
      <c r="F21" s="31" t="str">
        <f>IF(B21=0," ",VLOOKUP($B21,[1]Спортсмены!$B$1:$H$65536,5,FALSE))</f>
        <v>Ярославская</v>
      </c>
      <c r="G21" s="372" t="str">
        <f>IF(B21=0," ",VLOOKUP($B21,[1]Спортсмены!$B$1:$H$65536,6,FALSE))</f>
        <v>Ярославль, ГУ ЯО СШОР по л/а и адаптивному спорту</v>
      </c>
      <c r="H21" s="487"/>
      <c r="I21" s="489"/>
      <c r="J21" s="199"/>
      <c r="K21" s="31" t="str">
        <f>IF(B21=0," ",VLOOKUP($B21,[1]Спортсмены!$B$1:$H$65536,7,FALSE))</f>
        <v>Филинова С.К., Лыкова О.В.</v>
      </c>
    </row>
    <row r="22" spans="1:11" ht="15.75" thickTop="1" x14ac:dyDescent="0.25">
      <c r="A22" s="493">
        <v>4</v>
      </c>
      <c r="B22" s="194">
        <v>273</v>
      </c>
      <c r="C22" s="195" t="str">
        <f>IF(B22=0," ",VLOOKUP(B22,[1]Спортсмены!B$1:H$65536,2,FALSE))</f>
        <v>Кирейко Денис</v>
      </c>
      <c r="D22" s="129" t="str">
        <f>IF(B22=0," ",VLOOKUP($B22,[1]Спортсмены!$B$1:$H$65536,3,FALSE))</f>
        <v>23.11.2000</v>
      </c>
      <c r="E22" s="196" t="str">
        <f>IF(B22=0," ",IF(VLOOKUP($B22,[1]Спортсмены!$B$1:$H$65536,4,FALSE)=0," ",VLOOKUP($B22,[1]Спортсмены!$B$1:$H$65536,4,FALSE)))</f>
        <v>2р</v>
      </c>
      <c r="F22" s="195" t="str">
        <f>IF(B22=0," ",VLOOKUP($B22,[1]Спортсмены!$B$1:$H$65536,5,FALSE))</f>
        <v>Владимирская</v>
      </c>
      <c r="G22" s="197" t="str">
        <f>IF(B22=0," ",VLOOKUP($B22,[1]Спортсмены!$B$1:$H$65536,6,FALSE))</f>
        <v>Владимир, СДЮСШОР-4</v>
      </c>
      <c r="H22" s="491">
        <v>1.135185185185185E-3</v>
      </c>
      <c r="I22" s="492" t="str">
        <f>IF(H22=0," ",IF(H22&lt;=[1]Разряды!$D$10,[1]Разряды!$D$3,IF(H22&lt;=[1]Разряды!$E$10,[1]Разряды!$E$3,IF(H22&lt;=[1]Разряды!$F$10,[1]Разряды!$F$3,IF(H22&lt;=[1]Разряды!$G$10,[1]Разряды!$G$3,IF(H22&lt;=[1]Разряды!$H$10,[1]Разряды!$H$3,IF(H22&lt;=[1]Разряды!$I$10,[1]Разряды!$I$3,IF(H22&lt;=[1]Разряды!$J$10,[1]Разряды!$J$3,"б/р"))))))))</f>
        <v>3р</v>
      </c>
      <c r="J22" s="198"/>
      <c r="K22" s="195" t="str">
        <f>IF(B22=0," ",VLOOKUP($B22,[1]Спортсмены!$B$1:$H$65536,7,FALSE))</f>
        <v>Кравцова К.О., Коробова П.А.</v>
      </c>
    </row>
    <row r="23" spans="1:11" x14ac:dyDescent="0.25">
      <c r="A23" s="494"/>
      <c r="B23" s="26">
        <v>265</v>
      </c>
      <c r="C23" s="21" t="str">
        <f>IF(B23=0," ",VLOOKUP(B23,[1]Спортсмены!B$1:H$65536,2,FALSE))</f>
        <v>Жокин Никита</v>
      </c>
      <c r="D23" s="129" t="str">
        <f>IF(B23=0," ",VLOOKUP($B23,[1]Спортсмены!$B$1:$H$65536,3,FALSE))</f>
        <v>31.01.1999</v>
      </c>
      <c r="E23" s="23" t="str">
        <f>IF(B23=0," ",IF(VLOOKUP($B23,[1]Спортсмены!$B$1:$H$65536,4,FALSE)=0," ",VLOOKUP($B23,[1]Спортсмены!$B$1:$H$65536,4,FALSE)))</f>
        <v>1р</v>
      </c>
      <c r="F23" s="21" t="str">
        <f>IF(B23=0," ",VLOOKUP($B23,[1]Спортсмены!$B$1:$H$65536,5,FALSE))</f>
        <v>Владимирская</v>
      </c>
      <c r="G23" s="78" t="str">
        <f>IF(B23=0," ",VLOOKUP($B23,[1]Спортсмены!$B$1:$H$65536,6,FALSE))</f>
        <v>Ковров, СКиД</v>
      </c>
      <c r="H23" s="486"/>
      <c r="I23" s="488"/>
      <c r="J23" s="490" t="s">
        <v>19</v>
      </c>
      <c r="K23" s="21" t="str">
        <f>IF(B23=0," ",VLOOKUP($B23,[1]Спортсмены!$B$1:$H$65536,7,FALSE))</f>
        <v>Новиков С.А.</v>
      </c>
    </row>
    <row r="24" spans="1:11" x14ac:dyDescent="0.25">
      <c r="A24" s="494"/>
      <c r="B24" s="26">
        <v>282</v>
      </c>
      <c r="C24" s="21" t="str">
        <f>IF(B24=0," ",VLOOKUP(B24,[1]Спортсмены!B$1:H$65536,2,FALSE))</f>
        <v>Евдокимов Михаил</v>
      </c>
      <c r="D24" s="129" t="str">
        <f>IF(B24=0," ",VLOOKUP($B24,[1]Спортсмены!$B$1:$H$65536,3,FALSE))</f>
        <v>20.01.2000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Владимирская</v>
      </c>
      <c r="G24" s="78" t="str">
        <f>IF(B24=0," ",VLOOKUP($B24,[1]Спортсмены!$B$1:$H$65536,6,FALSE))</f>
        <v>Ковров, СК "Вымпел"</v>
      </c>
      <c r="H24" s="486"/>
      <c r="I24" s="488"/>
      <c r="J24" s="490"/>
      <c r="K24" s="21" t="str">
        <f>IF(B24=0," ",VLOOKUP($B24,[1]Спортсмены!$B$1:$H$65536,7,FALSE))</f>
        <v>Птушкина Н.И.</v>
      </c>
    </row>
    <row r="25" spans="1:11" ht="15.75" thickBot="1" x14ac:dyDescent="0.3">
      <c r="A25" s="495"/>
      <c r="B25" s="43">
        <v>272</v>
      </c>
      <c r="C25" s="31" t="str">
        <f>IF(B25=0," ",VLOOKUP(B25,[1]Спортсмены!B$1:H$65536,2,FALSE))</f>
        <v>Пискунов Артем</v>
      </c>
      <c r="D25" s="174" t="str">
        <f>IF(B25=0," ",VLOOKUP($B25,[1]Спортсмены!$B$1:$H$65536,3,FALSE))</f>
        <v>03.03.1999</v>
      </c>
      <c r="E25" s="33" t="str">
        <f>IF(B25=0," ",IF(VLOOKUP($B25,[1]Спортсмены!$B$1:$H$65536,4,FALSE)=0," ",VLOOKUP($B25,[1]Спортсмены!$B$1:$H$65536,4,FALSE)))</f>
        <v>1р</v>
      </c>
      <c r="F25" s="31" t="str">
        <f>IF(B25=0," ",VLOOKUP($B25,[1]Спортсмены!$B$1:$H$65536,5,FALSE))</f>
        <v>Владимирская</v>
      </c>
      <c r="G25" s="170" t="str">
        <f>IF(B25=0," ",VLOOKUP($B25,[1]Спортсмены!$B$1:$H$65536,6,FALSE))</f>
        <v>Ковров, СК "Вымпел"</v>
      </c>
      <c r="H25" s="487"/>
      <c r="I25" s="489"/>
      <c r="J25" s="199"/>
      <c r="K25" s="31" t="str">
        <f>IF(B25=0," ",VLOOKUP($B25,[1]Спортсмены!$B$1:$H$65536,7,FALSE))</f>
        <v>Птушкина Н.И.</v>
      </c>
    </row>
    <row r="26" spans="1:11" ht="15.75" thickTop="1" x14ac:dyDescent="0.25">
      <c r="A26" s="493">
        <v>5</v>
      </c>
      <c r="B26" s="194">
        <v>30</v>
      </c>
      <c r="C26" s="195" t="str">
        <f>IF(B26=0," ",VLOOKUP(B26,[1]Спортсмены!B$1:H$65536,2,FALSE))</f>
        <v>Цимбалов Андрей</v>
      </c>
      <c r="D26" s="129" t="str">
        <f>IF(B26=0," ",VLOOKUP($B26,[1]Спортсмены!$B$1:$H$65536,3,FALSE))</f>
        <v>06.08.1999</v>
      </c>
      <c r="E26" s="196" t="str">
        <f>IF(B26=0," ",IF(VLOOKUP($B26,[1]Спортсмены!$B$1:$H$65536,4,FALSE)=0," ",VLOOKUP($B26,[1]Спортсмены!$B$1:$H$65536,4,FALSE)))</f>
        <v>2р</v>
      </c>
      <c r="F26" s="195" t="str">
        <f>IF(B26=0," ",VLOOKUP($B26,[1]Спортсмены!$B$1:$H$65536,5,FALSE))</f>
        <v>Ярославская</v>
      </c>
      <c r="G26" s="197" t="str">
        <f>IF(B26=0," ",VLOOKUP($B26,[1]Спортсмены!$B$1:$H$65536,6,FALSE))</f>
        <v>Ярославль, СДЮСШОР-19</v>
      </c>
      <c r="H26" s="491">
        <v>1.1439814814814817E-3</v>
      </c>
      <c r="I26" s="492" t="str">
        <f>IF(H26=0," ",IF(H26&lt;=[1]Разряды!$D$10,[1]Разряды!$D$3,IF(H26&lt;=[1]Разряды!$E$10,[1]Разряды!$E$3,IF(H26&lt;=[1]Разряды!$F$10,[1]Разряды!$F$3,IF(H26&lt;=[1]Разряды!$G$10,[1]Разряды!$G$3,IF(H26&lt;=[1]Разряды!$H$10,[1]Разряды!$H$3,IF(H26&lt;=[1]Разряды!$I$10,[1]Разряды!$I$3,IF(H26&lt;=[1]Разряды!$J$10,[1]Разряды!$J$3,"б/р"))))))))</f>
        <v>3р</v>
      </c>
      <c r="J26" s="198"/>
      <c r="K26" s="195" t="str">
        <f>IF(B26=0," ",VLOOKUP($B26,[1]Спортсмены!$B$1:$H$65536,7,FALSE))</f>
        <v>Тюленев С.А.</v>
      </c>
    </row>
    <row r="27" spans="1:11" x14ac:dyDescent="0.25">
      <c r="A27" s="494"/>
      <c r="B27" s="26">
        <v>49</v>
      </c>
      <c r="C27" s="21" t="str">
        <f>IF(B27=0," ",VLOOKUP(B27,[1]Спортсмены!B$1:H$65536,2,FALSE))</f>
        <v>Иванов Константин</v>
      </c>
      <c r="D27" s="129" t="str">
        <f>IF(B27=0," ",VLOOKUP($B27,[1]Спортсмены!$B$1:$H$65536,3,FALSE))</f>
        <v>19.01.2000</v>
      </c>
      <c r="E27" s="23" t="str">
        <f>IF(B27=0," ",IF(VLOOKUP($B27,[1]Спортсмены!$B$1:$H$65536,4,FALSE)=0," ",VLOOKUP($B27,[1]Спортсмены!$B$1:$H$65536,4,FALSE)))</f>
        <v>2р</v>
      </c>
      <c r="F27" s="21" t="str">
        <f>IF(B27=0," ",VLOOKUP($B27,[1]Спортсмены!$B$1:$H$65536,5,FALSE))</f>
        <v>Ярославская</v>
      </c>
      <c r="G27" s="78" t="str">
        <f>IF(B27=0," ",VLOOKUP($B27,[1]Спортсмены!$B$1:$H$65536,6,FALSE))</f>
        <v>Ярославль, СДЮСШОР-19</v>
      </c>
      <c r="H27" s="486"/>
      <c r="I27" s="488"/>
      <c r="J27" s="490" t="s">
        <v>19</v>
      </c>
      <c r="K27" s="21" t="str">
        <f>IF(B27=0," ",VLOOKUP($B27,[1]Спортсмены!$B$1:$H$65536,7,FALSE))</f>
        <v>Сошников А.В.</v>
      </c>
    </row>
    <row r="28" spans="1:11" x14ac:dyDescent="0.25">
      <c r="A28" s="494"/>
      <c r="B28" s="26">
        <v>41</v>
      </c>
      <c r="C28" s="21" t="str">
        <f>IF(B28=0," ",VLOOKUP(B28,[1]Спортсмены!B$1:H$65536,2,FALSE))</f>
        <v>Дурицын Максим</v>
      </c>
      <c r="D28" s="129" t="str">
        <f>IF(B28=0," ",VLOOKUP($B28,[1]Спортсмены!$B$1:$H$65536,3,FALSE))</f>
        <v>05.04.1999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Ярославская</v>
      </c>
      <c r="G28" s="78" t="str">
        <f>IF(B28=0," ",VLOOKUP($B28,[1]Спортсмены!$B$1:$H$65536,6,FALSE))</f>
        <v>Ярославль, СДЮСШОР-19</v>
      </c>
      <c r="H28" s="486"/>
      <c r="I28" s="488"/>
      <c r="J28" s="490"/>
      <c r="K28" s="21" t="str">
        <f>IF(B28=0," ",VLOOKUP($B28,[1]Спортсмены!$B$1:$H$65536,7,FALSE))</f>
        <v>Станкевич В.А.</v>
      </c>
    </row>
    <row r="29" spans="1:11" ht="15.75" thickBot="1" x14ac:dyDescent="0.3">
      <c r="A29" s="495"/>
      <c r="B29" s="43">
        <v>44</v>
      </c>
      <c r="C29" s="31" t="str">
        <f>IF(B29=0," ",VLOOKUP(B29,[1]Спортсмены!B$1:H$65536,2,FALSE))</f>
        <v>Кушев Данил</v>
      </c>
      <c r="D29" s="174" t="str">
        <f>IF(B29=0," ",VLOOKUP($B29,[1]Спортсмены!$B$1:$H$65536,3,FALSE))</f>
        <v>29.11.2000</v>
      </c>
      <c r="E29" s="33" t="str">
        <f>IF(B29=0," ",IF(VLOOKUP($B29,[1]Спортсмены!$B$1:$H$65536,4,FALSE)=0," ",VLOOKUP($B29,[1]Спортсмены!$B$1:$H$65536,4,FALSE)))</f>
        <v>2р</v>
      </c>
      <c r="F29" s="31" t="str">
        <f>IF(B29=0," ",VLOOKUP($B29,[1]Спортсмены!$B$1:$H$65536,5,FALSE))</f>
        <v>Ярославская</v>
      </c>
      <c r="G29" s="170" t="str">
        <f>IF(B29=0," ",VLOOKUP($B29,[1]Спортсмены!$B$1:$H$65536,6,FALSE))</f>
        <v>Ярославль, СДЮСШОР-19</v>
      </c>
      <c r="H29" s="487"/>
      <c r="I29" s="489"/>
      <c r="J29" s="199"/>
      <c r="K29" s="31" t="str">
        <f>IF(B29=0," ",VLOOKUP($B29,[1]Спортсмены!$B$1:$H$65536,7,FALSE))</f>
        <v>Видманова Ю.В.</v>
      </c>
    </row>
    <row r="30" spans="1:11" ht="15.75" thickTop="1" x14ac:dyDescent="0.25">
      <c r="A30" s="493">
        <v>6</v>
      </c>
      <c r="B30" s="194">
        <v>299</v>
      </c>
      <c r="C30" s="195" t="str">
        <f>IF(B30=0," ",VLOOKUP(B30,[1]Спортсмены!B$1:H$65536,2,FALSE))</f>
        <v>Глебов Борис</v>
      </c>
      <c r="D30" s="129" t="str">
        <f>IF(B30=0," ",VLOOKUP($B30,[1]Спортсмены!$B$1:$H$65536,3,FALSE))</f>
        <v>21.06.1999</v>
      </c>
      <c r="E30" s="196" t="str">
        <f>IF(B30=0," ",IF(VLOOKUP($B30,[1]Спортсмены!$B$1:$H$65536,4,FALSE)=0," ",VLOOKUP($B30,[1]Спортсмены!$B$1:$H$65536,4,FALSE)))</f>
        <v>1р</v>
      </c>
      <c r="F30" s="195" t="str">
        <f>IF(B30=0," ",VLOOKUP($B30,[1]Спортсмены!$B$1:$H$65536,5,FALSE))</f>
        <v>Мурманская</v>
      </c>
      <c r="G30" s="197" t="str">
        <f>IF(B30=0," ",VLOOKUP($B30,[1]Спортсмены!$B$1:$H$65536,6,FALSE))</f>
        <v>Мурманск, СДЮСШОР № 4</v>
      </c>
      <c r="H30" s="491">
        <v>1.1554398148148147E-3</v>
      </c>
      <c r="I30" s="492" t="str">
        <f>IF(H30=0," ",IF(H30&lt;=[1]Разряды!$D$10,[1]Разряды!$D$3,IF(H30&lt;=[1]Разряды!$E$10,[1]Разряды!$E$3,IF(H30&lt;=[1]Разряды!$F$10,[1]Разряды!$F$3,IF(H30&lt;=[1]Разряды!$G$10,[1]Разряды!$G$3,IF(H30&lt;=[1]Разряды!$H$10,[1]Разряды!$H$3,IF(H30&lt;=[1]Разряды!$I$10,[1]Разряды!$I$3,IF(H30&lt;=[1]Разряды!$J$10,[1]Разряды!$J$3,"б/р"))))))))</f>
        <v>3р</v>
      </c>
      <c r="J30" s="198"/>
      <c r="K30" s="195" t="str">
        <f>IF(B30=0," ",VLOOKUP($B30,[1]Спортсмены!$B$1:$H$65536,7,FALSE))</f>
        <v>Ахметов А.Р., Маслова Е.С.</v>
      </c>
    </row>
    <row r="31" spans="1:11" x14ac:dyDescent="0.25">
      <c r="A31" s="494"/>
      <c r="B31" s="26">
        <v>304</v>
      </c>
      <c r="C31" s="21" t="str">
        <f>IF(B31=0," ",VLOOKUP(B31,[1]Спортсмены!B$1:H$65536,2,FALSE))</f>
        <v>Глушко Александр</v>
      </c>
      <c r="D31" s="129" t="str">
        <f>IF(B31=0," ",VLOOKUP($B31,[1]Спортсмены!$B$1:$H$65536,3,FALSE))</f>
        <v>18.06.1999</v>
      </c>
      <c r="E31" s="23" t="str">
        <f>IF(B31=0," ",IF(VLOOKUP($B31,[1]Спортсмены!$B$1:$H$65536,4,FALSE)=0," ",VLOOKUP($B31,[1]Спортсмены!$B$1:$H$65536,4,FALSE)))</f>
        <v>2р</v>
      </c>
      <c r="F31" s="21" t="str">
        <f>IF(B31=0," ",VLOOKUP($B31,[1]Спортсмены!$B$1:$H$65536,5,FALSE))</f>
        <v>Мурманская</v>
      </c>
      <c r="G31" s="78" t="str">
        <f>IF(B31=0," ",VLOOKUP($B31,[1]Спортсмены!$B$1:$H$65536,6,FALSE))</f>
        <v>Мурманск, СДЮСШОР № 4</v>
      </c>
      <c r="H31" s="486"/>
      <c r="I31" s="488"/>
      <c r="J31" s="490">
        <v>15</v>
      </c>
      <c r="K31" s="21" t="str">
        <f>IF(B31=0," ",VLOOKUP($B31,[1]Спортсмены!$B$1:$H$65536,7,FALSE))</f>
        <v>Шаверина Е.Н.</v>
      </c>
    </row>
    <row r="32" spans="1:11" x14ac:dyDescent="0.25">
      <c r="A32" s="494"/>
      <c r="B32" s="26">
        <v>297</v>
      </c>
      <c r="C32" s="21" t="str">
        <f>IF(B32=0," ",VLOOKUP(B32,[1]Спортсмены!B$1:H$65536,2,FALSE))</f>
        <v>Харохорин Семен</v>
      </c>
      <c r="D32" s="129" t="str">
        <f>IF(B32=0," ",VLOOKUP($B32,[1]Спортсмены!$B$1:$H$65536,3,FALSE))</f>
        <v>20.10.2000</v>
      </c>
      <c r="E32" s="23" t="str">
        <f>IF(B32=0," ",IF(VLOOKUP($B32,[1]Спортсмены!$B$1:$H$65536,4,FALSE)=0," ",VLOOKUP($B32,[1]Спортсмены!$B$1:$H$65536,4,FALSE)))</f>
        <v>2р</v>
      </c>
      <c r="F32" s="21" t="str">
        <f>IF(B32=0," ",VLOOKUP($B32,[1]Спортсмены!$B$1:$H$65536,5,FALSE))</f>
        <v>Мурманская</v>
      </c>
      <c r="G32" s="78" t="str">
        <f>IF(B32=0," ",VLOOKUP($B32,[1]Спортсмены!$B$1:$H$65536,6,FALSE))</f>
        <v>Мурманск, СДЮСШОР № 4</v>
      </c>
      <c r="H32" s="486"/>
      <c r="I32" s="488"/>
      <c r="J32" s="490"/>
      <c r="K32" s="21" t="str">
        <f>IF(B32=0," ",VLOOKUP($B32,[1]Спортсмены!$B$1:$H$65536,7,FALSE))</f>
        <v>Шаверина Е.Н.</v>
      </c>
    </row>
    <row r="33" spans="1:11" ht="15.75" thickBot="1" x14ac:dyDescent="0.3">
      <c r="A33" s="495"/>
      <c r="B33" s="43">
        <v>296</v>
      </c>
      <c r="C33" s="31" t="str">
        <f>IF(B33=0," ",VLOOKUP(B33,[1]Спортсмены!B$1:H$65536,2,FALSE))</f>
        <v>Изотов Владимир</v>
      </c>
      <c r="D33" s="174" t="str">
        <f>IF(B33=0," ",VLOOKUP($B33,[1]Спортсмены!$B$1:$H$65536,3,FALSE))</f>
        <v>05.11.2000</v>
      </c>
      <c r="E33" s="33" t="str">
        <f>IF(B33=0," ",IF(VLOOKUP($B33,[1]Спортсмены!$B$1:$H$65536,4,FALSE)=0," ",VLOOKUP($B33,[1]Спортсмены!$B$1:$H$65536,4,FALSE)))</f>
        <v>3р</v>
      </c>
      <c r="F33" s="31" t="str">
        <f>IF(B33=0," ",VLOOKUP($B33,[1]Спортсмены!$B$1:$H$65536,5,FALSE))</f>
        <v>Мурманская</v>
      </c>
      <c r="G33" s="170" t="str">
        <f>IF(B33=0," ",VLOOKUP($B33,[1]Спортсмены!$B$1:$H$65536,6,FALSE))</f>
        <v>Мурманск, СДЮСШОР № 4</v>
      </c>
      <c r="H33" s="487"/>
      <c r="I33" s="489"/>
      <c r="J33" s="199"/>
      <c r="K33" s="31" t="str">
        <f>IF(B33=0," ",VLOOKUP($B33,[1]Спортсмены!$B$1:$H$65536,7,FALSE))</f>
        <v>Шаверина Е.Н.</v>
      </c>
    </row>
    <row r="34" spans="1:11" ht="15.75" thickTop="1" x14ac:dyDescent="0.25">
      <c r="A34" s="493">
        <v>7</v>
      </c>
      <c r="B34" s="194">
        <v>90</v>
      </c>
      <c r="C34" s="195" t="str">
        <f>IF(B34=0," ",VLOOKUP(B34,[1]Спортсмены!B$1:H$65536,2,FALSE))</f>
        <v>Платонов Андрей</v>
      </c>
      <c r="D34" s="129" t="str">
        <f>IF(B34=0," ",VLOOKUP($B34,[1]Спортсмены!$B$1:$H$65536,3,FALSE))</f>
        <v>13.06.1999</v>
      </c>
      <c r="E34" s="196" t="str">
        <f>IF(B34=0," ",IF(VLOOKUP($B34,[1]Спортсмены!$B$1:$H$65536,4,FALSE)=0," ",VLOOKUP($B34,[1]Спортсмены!$B$1:$H$65536,4,FALSE)))</f>
        <v>2р</v>
      </c>
      <c r="F34" s="195" t="str">
        <f>IF(B34=0," ",VLOOKUP($B34,[1]Спортсмены!$B$1:$H$65536,5,FALSE))</f>
        <v>Ярославская</v>
      </c>
      <c r="G34" s="197" t="str">
        <f>IF(B34=0," ",VLOOKUP($B34,[1]Спортсмены!$B$1:$H$65536,6,FALSE))</f>
        <v>Рыбинск, СДЮСШОР-2</v>
      </c>
      <c r="H34" s="491">
        <v>1.1650462962962962E-3</v>
      </c>
      <c r="I34" s="492" t="str">
        <f>IF(H34=0," ",IF(H34&lt;=[1]Разряды!$D$10,[1]Разряды!$D$3,IF(H34&lt;=[1]Разряды!$E$10,[1]Разряды!$E$3,IF(H34&lt;=[1]Разряды!$F$10,[1]Разряды!$F$3,IF(H34&lt;=[1]Разряды!$G$10,[1]Разряды!$G$3,IF(H34&lt;=[1]Разряды!$H$10,[1]Разряды!$H$3,IF(H34&lt;=[1]Разряды!$I$10,[1]Разряды!$I$3,IF(H34&lt;=[1]Разряды!$J$10,[1]Разряды!$J$3,"б/р"))))))))</f>
        <v>3р</v>
      </c>
      <c r="J34" s="198"/>
      <c r="K34" s="195" t="str">
        <f>IF(B34=0," ",VLOOKUP($B34,[1]Спортсмены!$B$1:$H$65536,7,FALSE))</f>
        <v>Филимонова О.А.</v>
      </c>
    </row>
    <row r="35" spans="1:11" x14ac:dyDescent="0.25">
      <c r="A35" s="494"/>
      <c r="B35" s="26">
        <v>86</v>
      </c>
      <c r="C35" s="21" t="str">
        <f>IF(B35=0," ",VLOOKUP(B35,[1]Спортсмены!B$1:H$65536,2,FALSE))</f>
        <v>Колобков Иван</v>
      </c>
      <c r="D35" s="129" t="str">
        <f>IF(B35=0," ",VLOOKUP($B35,[1]Спортсмены!$B$1:$H$65536,3,FALSE))</f>
        <v>18.11.1999</v>
      </c>
      <c r="E35" s="23" t="str">
        <f>IF(B35=0," ",IF(VLOOKUP($B35,[1]Спортсмены!$B$1:$H$65536,4,FALSE)=0," ",VLOOKUP($B35,[1]Спортсмены!$B$1:$H$65536,4,FALSE)))</f>
        <v>2р</v>
      </c>
      <c r="F35" s="21" t="str">
        <f>IF(B35=0," ",VLOOKUP($B35,[1]Спортсмены!$B$1:$H$65536,5,FALSE))</f>
        <v>Ярославская</v>
      </c>
      <c r="G35" s="78" t="str">
        <f>IF(B35=0," ",VLOOKUP($B35,[1]Спортсмены!$B$1:$H$65536,6,FALSE))</f>
        <v>Рыбинск, СДЮСШОР-2</v>
      </c>
      <c r="H35" s="486"/>
      <c r="I35" s="488"/>
      <c r="J35" s="490" t="s">
        <v>19</v>
      </c>
      <c r="K35" s="21" t="str">
        <f>IF(B35=0," ",VLOOKUP($B35,[1]Спортсмены!$B$1:$H$65536,7,FALSE))</f>
        <v>Иванова И.М., Соколова Н.М.</v>
      </c>
    </row>
    <row r="36" spans="1:11" x14ac:dyDescent="0.25">
      <c r="A36" s="494"/>
      <c r="B36" s="26">
        <v>43</v>
      </c>
      <c r="C36" s="21" t="str">
        <f>IF(B36=0," ",VLOOKUP(B36,[1]Спортсмены!B$1:H$65536,2,FALSE))</f>
        <v>Шаруев Тимофей</v>
      </c>
      <c r="D36" s="129" t="str">
        <f>IF(B36=0," ",VLOOKUP($B36,[1]Спортсмены!$B$1:$H$65536,3,FALSE))</f>
        <v>11.03.2000</v>
      </c>
      <c r="E36" s="23" t="str">
        <f>IF(B36=0," ",IF(VLOOKUP($B36,[1]Спортсмены!$B$1:$H$65536,4,FALSE)=0," ",VLOOKUP($B36,[1]Спортсмены!$B$1:$H$65536,4,FALSE)))</f>
        <v>2р</v>
      </c>
      <c r="F36" s="21" t="str">
        <f>IF(B36=0," ",VLOOKUP($B36,[1]Спортсмены!$B$1:$H$65536,5,FALSE))</f>
        <v>Ярославская</v>
      </c>
      <c r="G36" s="78" t="str">
        <f>IF(B36=0," ",VLOOKUP($B36,[1]Спортсмены!$B$1:$H$65536,6,FALSE))</f>
        <v>Ярославль, СДЮСШОР-19</v>
      </c>
      <c r="H36" s="486"/>
      <c r="I36" s="488"/>
      <c r="J36" s="490"/>
      <c r="K36" s="21" t="str">
        <f>IF(B36=0," ",VLOOKUP($B36,[1]Спортсмены!$B$1:$H$65536,7,FALSE))</f>
        <v>Видманова Ю.В.</v>
      </c>
    </row>
    <row r="37" spans="1:11" ht="15.75" thickBot="1" x14ac:dyDescent="0.3">
      <c r="A37" s="495"/>
      <c r="B37" s="43">
        <v>142</v>
      </c>
      <c r="C37" s="31" t="str">
        <f>IF(B37=0," ",VLOOKUP(B37,[1]Спортсмены!B$1:H$65536,2,FALSE))</f>
        <v>Юдинцев Даниил</v>
      </c>
      <c r="D37" s="174" t="str">
        <f>IF(B37=0," ",VLOOKUP($B37,[1]Спортсмены!$B$1:$H$65536,3,FALSE))</f>
        <v>30.07.2000</v>
      </c>
      <c r="E37" s="33" t="str">
        <f>IF(B37=0," ",IF(VLOOKUP($B37,[1]Спортсмены!$B$1:$H$65536,4,FALSE)=0," ",VLOOKUP($B37,[1]Спортсмены!$B$1:$H$65536,4,FALSE)))</f>
        <v>2р</v>
      </c>
      <c r="F37" s="31" t="str">
        <f>IF(B37=0," ",VLOOKUP($B37,[1]Спортсмены!$B$1:$H$65536,5,FALSE))</f>
        <v>Ярославская</v>
      </c>
      <c r="G37" s="372" t="str">
        <f>IF(B37=0," ",VLOOKUP($B37,[1]Спортсмены!$B$1:$H$65536,6,FALSE))</f>
        <v>Ярославль, ГУ ЯО СШОР по л/а и адаптивному спорту</v>
      </c>
      <c r="H37" s="487"/>
      <c r="I37" s="489"/>
      <c r="J37" s="199"/>
      <c r="K37" s="31" t="str">
        <f>IF(B37=0," ",VLOOKUP($B37,[1]Спортсмены!$B$1:$H$65536,7,FALSE))</f>
        <v>Филинова С.К., Лыкова О.В.</v>
      </c>
    </row>
    <row r="38" spans="1:11" ht="15.75" thickTop="1" x14ac:dyDescent="0.25"/>
    <row r="39" spans="1:11" x14ac:dyDescent="0.25">
      <c r="A39" s="9"/>
      <c r="B39" s="6"/>
      <c r="C39" s="6"/>
      <c r="F39" s="497" t="s">
        <v>67</v>
      </c>
      <c r="G39" s="497"/>
      <c r="H39" s="498" t="s">
        <v>31</v>
      </c>
      <c r="I39" s="498"/>
      <c r="J39" s="255"/>
      <c r="K39" s="253" t="s">
        <v>175</v>
      </c>
    </row>
    <row r="40" spans="1:11" x14ac:dyDescent="0.25">
      <c r="A40" s="503" t="s">
        <v>91</v>
      </c>
      <c r="B40" s="503" t="s">
        <v>42</v>
      </c>
      <c r="C40" s="405" t="s">
        <v>7</v>
      </c>
      <c r="D40" s="507" t="s">
        <v>44</v>
      </c>
      <c r="E40" s="405" t="s">
        <v>68</v>
      </c>
      <c r="F40" s="509" t="s">
        <v>10</v>
      </c>
      <c r="G40" s="405" t="s">
        <v>46</v>
      </c>
      <c r="H40" s="511" t="s">
        <v>12</v>
      </c>
      <c r="I40" s="405" t="s">
        <v>69</v>
      </c>
      <c r="J40" s="405" t="s">
        <v>70</v>
      </c>
      <c r="K40" s="436" t="s">
        <v>15</v>
      </c>
    </row>
    <row r="41" spans="1:11" ht="15.75" thickBot="1" x14ac:dyDescent="0.3">
      <c r="A41" s="504"/>
      <c r="B41" s="505"/>
      <c r="C41" s="506"/>
      <c r="D41" s="508"/>
      <c r="E41" s="506"/>
      <c r="F41" s="510"/>
      <c r="G41" s="499"/>
      <c r="H41" s="512"/>
      <c r="I41" s="513"/>
      <c r="J41" s="499"/>
      <c r="K41" s="500"/>
    </row>
    <row r="42" spans="1:11" ht="16.5" thickTop="1" thickBot="1" x14ac:dyDescent="0.3">
      <c r="A42" s="265"/>
      <c r="B42" s="265"/>
      <c r="C42" s="260"/>
      <c r="D42" s="371"/>
      <c r="E42" s="260"/>
      <c r="F42" s="269"/>
      <c r="G42" s="309"/>
      <c r="H42" s="517" t="s">
        <v>101</v>
      </c>
      <c r="I42" s="517"/>
      <c r="J42" s="517"/>
      <c r="K42" s="269"/>
    </row>
    <row r="43" spans="1:11" ht="15.75" thickTop="1" x14ac:dyDescent="0.25">
      <c r="A43" s="483">
        <v>1</v>
      </c>
      <c r="B43" s="194">
        <v>66</v>
      </c>
      <c r="C43" s="195" t="str">
        <f>IF(B43=0," ",VLOOKUP(B43,[1]Спортсмены!B$1:H$65536,2,FALSE))</f>
        <v>Тихонов Олег</v>
      </c>
      <c r="D43" s="201" t="str">
        <f>IF(B43=0," ",VLOOKUP($B43,[1]Спортсмены!$B$1:$H$65536,3,FALSE))</f>
        <v>16.09.1998</v>
      </c>
      <c r="E43" s="196" t="str">
        <f>IF(B43=0," ",IF(VLOOKUP($B43,[1]Спортсмены!$B$1:$H$65536,4,FALSE)=0," ",VLOOKUP($B43,[1]Спортсмены!$B$1:$H$65536,4,FALSE)))</f>
        <v>1р</v>
      </c>
      <c r="F43" s="195" t="str">
        <f>IF(B43=0," ",VLOOKUP($B43,[1]Спортсмены!$B$1:$H$65536,5,FALSE))</f>
        <v>Ярославская</v>
      </c>
      <c r="G43" s="195" t="str">
        <f>IF(B43=0," ",VLOOKUP($B43,[1]Спортсмены!$B$1:$H$65536,6,FALSE))</f>
        <v>Ярославль, СДЮСШОР-19</v>
      </c>
      <c r="H43" s="491">
        <v>1.080324074074074E-3</v>
      </c>
      <c r="I43" s="518" t="str">
        <f>IF(H43=0," ",IF(H43&lt;=[1]Разряды!$D$10,[1]Разряды!$D$3,IF(H43&lt;=[1]Разряды!$E$10,[1]Разряды!$E$3,IF(H43&lt;=[1]Разряды!$F$10,[1]Разряды!$F$3,IF(H43&lt;=[1]Разряды!$G$10,[1]Разряды!$G$3,IF(H43&lt;=[1]Разряды!$H$10,[1]Разряды!$H$3,IF(H43&lt;=[1]Разряды!$I$10,[1]Разряды!$I$3,IF(H43&lt;=[1]Разряды!$J$10,[1]Разряды!$J$3,"б/р"))))))))</f>
        <v>2р</v>
      </c>
      <c r="J43" s="198"/>
      <c r="K43" s="195" t="str">
        <f>IF(B43=0," ",VLOOKUP($B43,[1]Спортсмены!$B$1:$H$65536,7,FALSE))</f>
        <v>Валяева С.П.</v>
      </c>
    </row>
    <row r="44" spans="1:11" x14ac:dyDescent="0.25">
      <c r="A44" s="484"/>
      <c r="B44" s="26">
        <v>141</v>
      </c>
      <c r="C44" s="21" t="str">
        <f>IF(B44=0," ",VLOOKUP(B44,[1]Спортсмены!B$1:H$65536,2,FALSE))</f>
        <v>Казанов Юрий</v>
      </c>
      <c r="D44" s="129" t="str">
        <f>IF(B44=0," ",VLOOKUP($B44,[1]Спортсмены!$B$1:$H$65536,3,FALSE))</f>
        <v>13.07.1998</v>
      </c>
      <c r="E44" s="23" t="str">
        <f>IF(B44=0," ",IF(VLOOKUP($B44,[1]Спортсмены!$B$1:$H$65536,4,FALSE)=0," ",VLOOKUP($B44,[1]Спортсмены!$B$1:$H$65536,4,FALSE)))</f>
        <v>1р</v>
      </c>
      <c r="F44" s="21" t="str">
        <f>IF(B44=0," ",VLOOKUP($B44,[1]Спортсмены!$B$1:$H$65536,5,FALSE))</f>
        <v>Ярославская</v>
      </c>
      <c r="G44" s="304" t="str">
        <f>IF(B44=0," ",VLOOKUP($B44,[1]Спортсмены!$B$1:$H$65536,6,FALSE))</f>
        <v>Ярославль, ГУ ЯО СШОР по л/а и адаптивному спорту</v>
      </c>
      <c r="H44" s="486"/>
      <c r="I44" s="488"/>
      <c r="J44" s="490" t="s">
        <v>19</v>
      </c>
      <c r="K44" s="21" t="str">
        <f>IF(B44=0," ",VLOOKUP($B44,[1]Спортсмены!$B$1:$H$65536,7,FALSE))</f>
        <v>Филинова С.К., Лыкова О.В.</v>
      </c>
    </row>
    <row r="45" spans="1:11" x14ac:dyDescent="0.25">
      <c r="A45" s="484"/>
      <c r="B45" s="26">
        <v>67</v>
      </c>
      <c r="C45" s="21" t="str">
        <f>IF(B45=0," ",VLOOKUP(B45,[1]Спортсмены!B$1:H$65536,2,FALSE))</f>
        <v>Ловчиков Сергей</v>
      </c>
      <c r="D45" s="129" t="str">
        <f>IF(B45=0," ",VLOOKUP($B45,[1]Спортсмены!$B$1:$H$65536,3,FALSE))</f>
        <v>03.03.1997</v>
      </c>
      <c r="E45" s="23" t="str">
        <f>IF(B45=0," ",IF(VLOOKUP($B45,[1]Спортсмены!$B$1:$H$65536,4,FALSE)=0," ",VLOOKUP($B45,[1]Спортсмены!$B$1:$H$65536,4,FALSE)))</f>
        <v>1р</v>
      </c>
      <c r="F45" s="21" t="str">
        <f>IF(B45=0," ",VLOOKUP($B45,[1]Спортсмены!$B$1:$H$65536,5,FALSE))</f>
        <v>Ярославская</v>
      </c>
      <c r="G45" s="78" t="str">
        <f>IF(B45=0," ",VLOOKUP($B45,[1]Спортсмены!$B$1:$H$65536,6,FALSE))</f>
        <v>Ярославль, СДЮСШОР-19</v>
      </c>
      <c r="H45" s="486"/>
      <c r="I45" s="488"/>
      <c r="J45" s="490"/>
      <c r="K45" s="21" t="str">
        <f>IF(B45=0," ",VLOOKUP($B45,[1]Спортсмены!$B$1:$H$65536,7,FALSE))</f>
        <v>Видманова Ю.В.</v>
      </c>
    </row>
    <row r="46" spans="1:11" ht="15.75" thickBot="1" x14ac:dyDescent="0.3">
      <c r="A46" s="485"/>
      <c r="B46" s="43">
        <v>54</v>
      </c>
      <c r="C46" s="31" t="str">
        <f>IF(B46=0," ",VLOOKUP(B46,[1]Спортсмены!B$1:H$65536,2,FALSE))</f>
        <v>Шмелев Иван</v>
      </c>
      <c r="D46" s="174" t="str">
        <f>IF(B46=0," ",VLOOKUP($B46,[1]Спортсмены!$B$1:$H$65536,3,FALSE))</f>
        <v>20.07.1997</v>
      </c>
      <c r="E46" s="33" t="str">
        <f>IF(B46=0," ",IF(VLOOKUP($B46,[1]Спортсмены!$B$1:$H$65536,4,FALSE)=0," ",VLOOKUP($B46,[1]Спортсмены!$B$1:$H$65536,4,FALSE)))</f>
        <v>КМС</v>
      </c>
      <c r="F46" s="31" t="str">
        <f>IF(B46=0," ",VLOOKUP($B46,[1]Спортсмены!$B$1:$H$65536,5,FALSE))</f>
        <v>Ярославская</v>
      </c>
      <c r="G46" s="31" t="str">
        <f>IF(B46=0," ",VLOOKUP($B46,[1]Спортсмены!$B$1:$H$65536,6,FALSE))</f>
        <v>Ярославль, СДЮСШОР-19</v>
      </c>
      <c r="H46" s="487"/>
      <c r="I46" s="489"/>
      <c r="J46" s="199"/>
      <c r="K46" s="31" t="str">
        <f>IF(B46=0," ",VLOOKUP($B46,[1]Спортсмены!$B$1:$H$65536,7,FALSE))</f>
        <v>Таракановы Ю.Ф., А.В.</v>
      </c>
    </row>
    <row r="47" spans="1:11" ht="15.75" thickTop="1" x14ac:dyDescent="0.25">
      <c r="A47" s="483">
        <v>2</v>
      </c>
      <c r="B47" s="194">
        <v>432</v>
      </c>
      <c r="C47" s="195" t="str">
        <f>IF(B47=0," ",VLOOKUP(B47,[1]Спортсмены!B$1:H$65536,2,FALSE))</f>
        <v>Ковалёв Константин</v>
      </c>
      <c r="D47" s="200" t="str">
        <f>IF(B47=0," ",VLOOKUP($B47,[1]Спортсмены!$B$1:$H$65536,3,FALSE))</f>
        <v>06.08.1997</v>
      </c>
      <c r="E47" s="196" t="str">
        <f>IF(B47=0," ",IF(VLOOKUP($B47,[1]Спортсмены!$B$1:$H$65536,4,FALSE)=0," ",VLOOKUP($B47,[1]Спортсмены!$B$1:$H$65536,4,FALSE)))</f>
        <v>1р</v>
      </c>
      <c r="F47" s="195" t="str">
        <f>IF(B47=0," ",VLOOKUP($B47,[1]Спортсмены!$B$1:$H$65536,5,FALSE))</f>
        <v>Костромская</v>
      </c>
      <c r="G47" s="197" t="str">
        <f>IF(B47=0," ",VLOOKUP($B47,[1]Спортсмены!$B$1:$H$65536,6,FALSE))</f>
        <v>Шарья, СДЮСШОР</v>
      </c>
      <c r="H47" s="486">
        <v>1.139699074074074E-3</v>
      </c>
      <c r="I47" s="488" t="str">
        <f>IF(H47=0," ",IF(H47&lt;=[1]Разряды!$D$10,[1]Разряды!$D$3,IF(H47&lt;=[1]Разряды!$E$10,[1]Разряды!$E$3,IF(H47&lt;=[1]Разряды!$F$10,[1]Разряды!$F$3,IF(H47&lt;=[1]Разряды!$G$10,[1]Разряды!$G$3,IF(H47&lt;=[1]Разряды!$H$10,[1]Разряды!$H$3,IF(H47&lt;=[1]Разряды!$I$10,[1]Разряды!$I$3,IF(H47&lt;=[1]Разряды!$J$10,[1]Разряды!$J$3,"б/р"))))))))</f>
        <v>3р</v>
      </c>
      <c r="J47" s="202"/>
      <c r="K47" s="195" t="str">
        <f>IF(B47=0," ",VLOOKUP($B47,[1]Спортсмены!$B$1:$H$65536,7,FALSE))</f>
        <v>Аскеров А.М.</v>
      </c>
    </row>
    <row r="48" spans="1:11" x14ac:dyDescent="0.25">
      <c r="A48" s="484"/>
      <c r="B48" s="26">
        <v>409</v>
      </c>
      <c r="C48" s="21" t="str">
        <f>IF(B48=0," ",VLOOKUP(B48,[1]Спортсмены!B$1:H$65536,2,FALSE))</f>
        <v>Бусыгин Вячеслав</v>
      </c>
      <c r="D48" s="129" t="str">
        <f>IF(B48=0," ",VLOOKUP($B48,[1]Спортсмены!$B$1:$H$65536,3,FALSE))</f>
        <v>05.05.1998</v>
      </c>
      <c r="E48" s="23" t="str">
        <f>IF(B48=0," ",IF(VLOOKUP($B48,[1]Спортсмены!$B$1:$H$65536,4,FALSE)=0," ",VLOOKUP($B48,[1]Спортсмены!$B$1:$H$65536,4,FALSE)))</f>
        <v>2р</v>
      </c>
      <c r="F48" s="21" t="str">
        <f>IF(B48=0," ",VLOOKUP($B48,[1]Спортсмены!$B$1:$H$65536,5,FALSE))</f>
        <v>Костромская</v>
      </c>
      <c r="G48" s="78" t="str">
        <f>IF(B48=0," ",VLOOKUP($B48,[1]Спортсмены!$B$1:$H$65536,6,FALSE))</f>
        <v>Шарья, СДЮСШОР</v>
      </c>
      <c r="H48" s="486"/>
      <c r="I48" s="488"/>
      <c r="J48" s="490">
        <v>0</v>
      </c>
      <c r="K48" s="21" t="str">
        <f>IF(B48=0," ",VLOOKUP($B48,[1]Спортсмены!$B$1:$H$65536,7,FALSE))</f>
        <v>Аскеров А.М.</v>
      </c>
    </row>
    <row r="49" spans="1:11" x14ac:dyDescent="0.25">
      <c r="A49" s="484"/>
      <c r="B49" s="26">
        <v>418</v>
      </c>
      <c r="C49" s="21" t="str">
        <f>IF(B49=0," ",VLOOKUP(B49,[1]Спортсмены!B$1:H$65536,2,FALSE))</f>
        <v>Малышев Егор</v>
      </c>
      <c r="D49" s="129" t="str">
        <f>IF(B49=0," ",VLOOKUP($B49,[1]Спортсмены!$B$1:$H$65536,3,FALSE))</f>
        <v>24.02.2000</v>
      </c>
      <c r="E49" s="23" t="str">
        <f>IF(B49=0," ",IF(VLOOKUP($B49,[1]Спортсмены!$B$1:$H$65536,4,FALSE)=0," ",VLOOKUP($B49,[1]Спортсмены!$B$1:$H$65536,4,FALSE)))</f>
        <v>2р</v>
      </c>
      <c r="F49" s="21" t="str">
        <f>IF(B49=0," ",VLOOKUP($B49,[1]Спортсмены!$B$1:$H$65536,5,FALSE))</f>
        <v>Костромская</v>
      </c>
      <c r="G49" s="78" t="str">
        <f>IF(B49=0," ",VLOOKUP($B49,[1]Спортсмены!$B$1:$H$65536,6,FALSE))</f>
        <v>Шарья, СДЮСШОР</v>
      </c>
      <c r="H49" s="486"/>
      <c r="I49" s="488"/>
      <c r="J49" s="490"/>
      <c r="K49" s="21" t="str">
        <f>IF(B49=0," ",VLOOKUP($B49,[1]Спортсмены!$B$1:$H$65536,7,FALSE))</f>
        <v>Аскеров А.М.</v>
      </c>
    </row>
    <row r="50" spans="1:11" ht="15.75" thickBot="1" x14ac:dyDescent="0.3">
      <c r="A50" s="485"/>
      <c r="B50" s="43">
        <v>408</v>
      </c>
      <c r="C50" s="31" t="str">
        <f>IF(B50=0," ",VLOOKUP(B50,[1]Спортсмены!B$1:H$65536,2,FALSE))</f>
        <v>Кнутов Максим</v>
      </c>
      <c r="D50" s="174" t="str">
        <f>IF(B50=0," ",VLOOKUP($B50,[1]Спортсмены!$B$1:$H$65536,3,FALSE))</f>
        <v>29.05.1998</v>
      </c>
      <c r="E50" s="33" t="str">
        <f>IF(B50=0," ",IF(VLOOKUP($B50,[1]Спортсмены!$B$1:$H$65536,4,FALSE)=0," ",VLOOKUP($B50,[1]Спортсмены!$B$1:$H$65536,4,FALSE)))</f>
        <v>2р</v>
      </c>
      <c r="F50" s="31" t="str">
        <f>IF(B50=0," ",VLOOKUP($B50,[1]Спортсмены!$B$1:$H$65536,5,FALSE))</f>
        <v>Костромская</v>
      </c>
      <c r="G50" s="170" t="str">
        <f>IF(B50=0," ",VLOOKUP($B50,[1]Спортсмены!$B$1:$H$65536,6,FALSE))</f>
        <v>Шарья, СДЮСШОР</v>
      </c>
      <c r="H50" s="487"/>
      <c r="I50" s="489"/>
      <c r="J50" s="199"/>
      <c r="K50" s="31" t="str">
        <f>IF(B50=0," ",VLOOKUP($B50,[1]Спортсмены!$B$1:$H$65536,7,FALSE))</f>
        <v>Аскеров А.М.</v>
      </c>
    </row>
    <row r="51" spans="1:11" ht="15.75" thickTop="1" x14ac:dyDescent="0.25">
      <c r="A51" s="483">
        <v>3</v>
      </c>
      <c r="B51" s="194">
        <v>311</v>
      </c>
      <c r="C51" s="195" t="str">
        <f>IF(B51=0," ",VLOOKUP(B51,[1]Спортсмены!B$1:H$65536,2,FALSE))</f>
        <v>Тимошин Олег</v>
      </c>
      <c r="D51" s="200" t="str">
        <f>IF(B51=0," ",VLOOKUP($B51,[1]Спортсмены!$B$1:$H$65536,3,FALSE))</f>
        <v>23.10.1998</v>
      </c>
      <c r="E51" s="196" t="str">
        <f>IF(B51=0," ",IF(VLOOKUP($B51,[1]Спортсмены!$B$1:$H$65536,4,FALSE)=0," ",VLOOKUP($B51,[1]Спортсмены!$B$1:$H$65536,4,FALSE)))</f>
        <v>2р</v>
      </c>
      <c r="F51" s="195" t="str">
        <f>IF(B51=0," ",VLOOKUP($B51,[1]Спортсмены!$B$1:$H$65536,5,FALSE))</f>
        <v>Мурманская</v>
      </c>
      <c r="G51" s="197" t="str">
        <f>IF(B51=0," ",VLOOKUP($B51,[1]Спортсмены!$B$1:$H$65536,6,FALSE))</f>
        <v>п. Высокий</v>
      </c>
      <c r="H51" s="486">
        <v>1.1491898148148149E-3</v>
      </c>
      <c r="I51" s="488" t="str">
        <f>IF(H51=0," ",IF(H51&lt;=[1]Разряды!$D$10,[1]Разряды!$D$3,IF(H51&lt;=[1]Разряды!$E$10,[1]Разряды!$E$3,IF(H51&lt;=[1]Разряды!$F$10,[1]Разряды!$F$3,IF(H51&lt;=[1]Разряды!$G$10,[1]Разряды!$G$3,IF(H51&lt;=[1]Разряды!$H$10,[1]Разряды!$H$3,IF(H51&lt;=[1]Разряды!$I$10,[1]Разряды!$I$3,IF(H51&lt;=[1]Разряды!$J$10,[1]Разряды!$J$3,"б/р"))))))))</f>
        <v>3р</v>
      </c>
      <c r="J51" s="202"/>
      <c r="K51" s="195" t="str">
        <f>IF(B51=0," ",VLOOKUP($B51,[1]Спортсмены!$B$1:$H$65536,7,FALSE))</f>
        <v>Михалев В.В., Шаверина Е.Н.</v>
      </c>
    </row>
    <row r="52" spans="1:11" x14ac:dyDescent="0.25">
      <c r="A52" s="484"/>
      <c r="B52" s="26">
        <v>308</v>
      </c>
      <c r="C52" s="21" t="str">
        <f>IF(B52=0," ",VLOOKUP(B52,[1]Спортсмены!B$1:H$65536,2,FALSE))</f>
        <v>Шлейник Никита</v>
      </c>
      <c r="D52" s="129" t="str">
        <f>IF(B52=0," ",VLOOKUP($B52,[1]Спортсмены!$B$1:$H$65536,3,FALSE))</f>
        <v>08.11.1998</v>
      </c>
      <c r="E52" s="23" t="str">
        <f>IF(B52=0," ",IF(VLOOKUP($B52,[1]Спортсмены!$B$1:$H$65536,4,FALSE)=0," ",VLOOKUP($B52,[1]Спортсмены!$B$1:$H$65536,4,FALSE)))</f>
        <v>2р</v>
      </c>
      <c r="F52" s="21" t="str">
        <f>IF(B52=0," ",VLOOKUP($B52,[1]Спортсмены!$B$1:$H$65536,5,FALSE))</f>
        <v>Мурманская</v>
      </c>
      <c r="G52" s="78" t="str">
        <f>IF(B52=0," ",VLOOKUP($B52,[1]Спортсмены!$B$1:$H$65536,6,FALSE))</f>
        <v>Мурманск, СДЮСШОР № 4</v>
      </c>
      <c r="H52" s="486"/>
      <c r="I52" s="488"/>
      <c r="J52" s="490">
        <v>0</v>
      </c>
      <c r="K52" s="21" t="str">
        <f>IF(B52=0," ",VLOOKUP($B52,[1]Спортсмены!$B$1:$H$65536,7,FALSE))</f>
        <v>Кацан Т.Н., В.В.</v>
      </c>
    </row>
    <row r="53" spans="1:11" x14ac:dyDescent="0.25">
      <c r="A53" s="484"/>
      <c r="B53" s="26">
        <v>310</v>
      </c>
      <c r="C53" s="21" t="str">
        <f>IF(B53=0," ",VLOOKUP(B53,[1]Спортсмены!B$1:H$65536,2,FALSE))</f>
        <v>Тимофеев Сергей</v>
      </c>
      <c r="D53" s="129" t="str">
        <f>IF(B53=0," ",VLOOKUP($B53,[1]Спортсмены!$B$1:$H$65536,3,FALSE))</f>
        <v>20.11.1997</v>
      </c>
      <c r="E53" s="23" t="str">
        <f>IF(B53=0," ",IF(VLOOKUP($B53,[1]Спортсмены!$B$1:$H$65536,4,FALSE)=0," ",VLOOKUP($B53,[1]Спортсмены!$B$1:$H$65536,4,FALSE)))</f>
        <v>2р</v>
      </c>
      <c r="F53" s="21" t="str">
        <f>IF(B53=0," ",VLOOKUP($B53,[1]Спортсмены!$B$1:$H$65536,5,FALSE))</f>
        <v>Мурманская</v>
      </c>
      <c r="G53" s="78" t="str">
        <f>IF(B53=0," ",VLOOKUP($B53,[1]Спортсмены!$B$1:$H$65536,6,FALSE))</f>
        <v>Североморск, СДЮСШОР № 4</v>
      </c>
      <c r="H53" s="486"/>
      <c r="I53" s="488"/>
      <c r="J53" s="490"/>
      <c r="K53" s="21" t="str">
        <f>IF(B53=0," ",VLOOKUP($B53,[1]Спортсмены!$B$1:$H$65536,7,FALSE))</f>
        <v>Агупова О.Б., Кацан Т.Н.</v>
      </c>
    </row>
    <row r="54" spans="1:11" ht="15.75" thickBot="1" x14ac:dyDescent="0.3">
      <c r="A54" s="485"/>
      <c r="B54" s="43">
        <v>305</v>
      </c>
      <c r="C54" s="31" t="str">
        <f>IF(B54=0," ",VLOOKUP(B54,[1]Спортсмены!B$1:H$65536,2,FALSE))</f>
        <v>Бурсевич Евгений</v>
      </c>
      <c r="D54" s="174" t="str">
        <f>IF(B54=0," ",VLOOKUP($B54,[1]Спортсмены!$B$1:$H$65536,3,FALSE))</f>
        <v>18.05.1998</v>
      </c>
      <c r="E54" s="33" t="str">
        <f>IF(B54=0," ",IF(VLOOKUP($B54,[1]Спортсмены!$B$1:$H$65536,4,FALSE)=0," ",VLOOKUP($B54,[1]Спортсмены!$B$1:$H$65536,4,FALSE)))</f>
        <v>2р</v>
      </c>
      <c r="F54" s="31" t="str">
        <f>IF(B54=0," ",VLOOKUP($B54,[1]Спортсмены!$B$1:$H$65536,5,FALSE))</f>
        <v>Мурманская</v>
      </c>
      <c r="G54" s="170" t="str">
        <f>IF(B54=0," ",VLOOKUP($B54,[1]Спортсмены!$B$1:$H$65536,6,FALSE))</f>
        <v>Мурманск, СДЮСШОР № 4</v>
      </c>
      <c r="H54" s="487"/>
      <c r="I54" s="489"/>
      <c r="J54" s="199"/>
      <c r="K54" s="31" t="str">
        <f>IF(B54=0," ",VLOOKUP($B54,[1]Спортсмены!$B$1:$H$65536,7,FALSE))</f>
        <v>Кацан Т.Н., В.В.</v>
      </c>
    </row>
    <row r="55" spans="1:11" ht="15.75" thickTop="1" x14ac:dyDescent="0.25">
      <c r="A55" s="493">
        <v>4</v>
      </c>
      <c r="B55" s="194">
        <v>332</v>
      </c>
      <c r="C55" s="195" t="str">
        <f>IF(B55=0," ",VLOOKUP(B55,[1]Спортсмены!B$1:H$65536,2,FALSE))</f>
        <v>Эрдинч Денис</v>
      </c>
      <c r="D55" s="200" t="str">
        <f>IF(B55=0," ",VLOOKUP($B55,[1]Спортсмены!$B$1:$H$65536,3,FALSE))</f>
        <v>09.05.2000</v>
      </c>
      <c r="E55" s="196" t="str">
        <f>IF(B55=0," ",IF(VLOOKUP($B55,[1]Спортсмены!$B$1:$H$65536,4,FALSE)=0," ",VLOOKUP($B55,[1]Спортсмены!$B$1:$H$65536,4,FALSE)))</f>
        <v>1р</v>
      </c>
      <c r="F55" s="195" t="str">
        <f>IF(B55=0," ",VLOOKUP($B55,[1]Спортсмены!$B$1:$H$65536,5,FALSE))</f>
        <v>Рес-ка Коми</v>
      </c>
      <c r="G55" s="195" t="str">
        <f>IF(B55=0," ",VLOOKUP($B55,[1]Спортсмены!$B$1:$H$65536,6,FALSE))</f>
        <v>Сыктывкар, КДЮСШ № 1</v>
      </c>
      <c r="H55" s="491">
        <v>1.1591435185185186E-3</v>
      </c>
      <c r="I55" s="518" t="str">
        <f>IF(H55=0," ",IF(H55&lt;=[1]Разряды!$D$10,[1]Разряды!$D$3,IF(H55&lt;=[1]Разряды!$E$10,[1]Разряды!$E$3,IF(H55&lt;=[1]Разряды!$F$10,[1]Разряды!$F$3,IF(H55&lt;=[1]Разряды!$G$10,[1]Разряды!$G$3,IF(H55&lt;=[1]Разряды!$H$10,[1]Разряды!$H$3,IF(H55&lt;=[1]Разряды!$I$10,[1]Разряды!$I$3,IF(H55&lt;=[1]Разряды!$J$10,[1]Разряды!$J$3,"б/р"))))))))</f>
        <v>3р</v>
      </c>
      <c r="J55" s="198"/>
      <c r="K55" s="195" t="str">
        <f>IF(B55=0," ",VLOOKUP($B55,[1]Спортсмены!$B$1:$H$65536,7,FALSE))</f>
        <v>Балясников И.Н.</v>
      </c>
    </row>
    <row r="56" spans="1:11" x14ac:dyDescent="0.25">
      <c r="A56" s="494"/>
      <c r="B56" s="26">
        <v>337</v>
      </c>
      <c r="C56" s="21" t="str">
        <f>IF(B56=0," ",VLOOKUP(B56,[1]Спортсмены!B$1:H$65536,2,FALSE))</f>
        <v>Штадлер Артур</v>
      </c>
      <c r="D56" s="129" t="str">
        <f>IF(B56=0," ",VLOOKUP($B56,[1]Спортсмены!$B$1:$H$65536,3,FALSE))</f>
        <v>21.05.1998</v>
      </c>
      <c r="E56" s="23" t="str">
        <f>IF(B56=0," ",IF(VLOOKUP($B56,[1]Спортсмены!$B$1:$H$65536,4,FALSE)=0," ",VLOOKUP($B56,[1]Спортсмены!$B$1:$H$65536,4,FALSE)))</f>
        <v>1р</v>
      </c>
      <c r="F56" s="21" t="str">
        <f>IF(B56=0," ",VLOOKUP($B56,[1]Спортсмены!$B$1:$H$65536,5,FALSE))</f>
        <v>Рес-ка Коми</v>
      </c>
      <c r="G56" s="21" t="str">
        <f>IF(B56=0," ",VLOOKUP($B56,[1]Спортсмены!$B$1:$H$65536,6,FALSE))</f>
        <v>Сыктывкар, КДЮСШ № 1</v>
      </c>
      <c r="H56" s="486"/>
      <c r="I56" s="488"/>
      <c r="J56" s="490">
        <v>0</v>
      </c>
      <c r="K56" s="21" t="str">
        <f>IF(B56=0," ",VLOOKUP($B56,[1]Спортсмены!$B$1:$H$65536,7,FALSE))</f>
        <v>Панюкова М.А.</v>
      </c>
    </row>
    <row r="57" spans="1:11" x14ac:dyDescent="0.25">
      <c r="A57" s="494"/>
      <c r="B57" s="26">
        <v>333</v>
      </c>
      <c r="C57" s="21" t="str">
        <f>IF(B57=0," ",VLOOKUP(B57,[1]Спортсмены!B$1:H$65536,2,FALSE))</f>
        <v>Очеретенко Алексей</v>
      </c>
      <c r="D57" s="129" t="str">
        <f>IF(B57=0," ",VLOOKUP($B57,[1]Спортсмены!$B$1:$H$65536,3,FALSE))</f>
        <v>21.02.1999</v>
      </c>
      <c r="E57" s="23" t="str">
        <f>IF(B57=0," ",IF(VLOOKUP($B57,[1]Спортсмены!$B$1:$H$65536,4,FALSE)=0," ",VLOOKUP($B57,[1]Спортсмены!$B$1:$H$65536,4,FALSE)))</f>
        <v>2р</v>
      </c>
      <c r="F57" s="21" t="str">
        <f>IF(B57=0," ",VLOOKUP($B57,[1]Спортсмены!$B$1:$H$65536,5,FALSE))</f>
        <v>Рес-ка Коми</v>
      </c>
      <c r="G57" s="21" t="str">
        <f>IF(B57=0," ",VLOOKUP($B57,[1]Спортсмены!$B$1:$H$65536,6,FALSE))</f>
        <v>Сыктывкар, КДЮСШ № 1</v>
      </c>
      <c r="H57" s="486"/>
      <c r="I57" s="488"/>
      <c r="J57" s="490"/>
      <c r="K57" s="21" t="str">
        <f>IF(B57=0," ",VLOOKUP($B57,[1]Спортсмены!$B$1:$H$65536,7,FALSE))</f>
        <v>Балясников И.Н.</v>
      </c>
    </row>
    <row r="58" spans="1:11" ht="15.75" thickBot="1" x14ac:dyDescent="0.3">
      <c r="A58" s="495"/>
      <c r="B58" s="43">
        <v>342</v>
      </c>
      <c r="C58" s="31" t="str">
        <f>IF(B58=0," ",VLOOKUP(B58,[1]Спортсмены!B$1:H$65536,2,FALSE))</f>
        <v>Цвиринько Илья</v>
      </c>
      <c r="D58" s="174" t="str">
        <f>IF(B58=0," ",VLOOKUP($B58,[1]Спортсмены!$B$1:$H$65536,3,FALSE))</f>
        <v>12.04.1999</v>
      </c>
      <c r="E58" s="33" t="str">
        <f>IF(B58=0," ",IF(VLOOKUP($B58,[1]Спортсмены!$B$1:$H$65536,4,FALSE)=0," ",VLOOKUP($B58,[1]Спортсмены!$B$1:$H$65536,4,FALSE)))</f>
        <v>1р</v>
      </c>
      <c r="F58" s="31" t="str">
        <f>IF(B58=0," ",VLOOKUP($B58,[1]Спортсмены!$B$1:$H$65536,5,FALSE))</f>
        <v>Рес-ка Коми</v>
      </c>
      <c r="G58" s="31" t="str">
        <f>IF(B58=0," ",VLOOKUP($B58,[1]Спортсмены!$B$1:$H$65536,6,FALSE))</f>
        <v>Сыктывкар, КДЮСШ № 1</v>
      </c>
      <c r="H58" s="487"/>
      <c r="I58" s="489"/>
      <c r="J58" s="199"/>
      <c r="K58" s="31" t="str">
        <f>IF(B58=0," ",VLOOKUP($B58,[1]Спортсмены!$B$1:$H$65536,7,FALSE))</f>
        <v>Углова С.И.</v>
      </c>
    </row>
    <row r="59" spans="1:11" ht="15.75" thickTop="1" x14ac:dyDescent="0.25">
      <c r="A59" s="483"/>
      <c r="B59" s="194">
        <v>203</v>
      </c>
      <c r="C59" s="195" t="str">
        <f>IF(B59=0," ",VLOOKUP(B59,[1]Спортсмены!B$1:H$65536,2,FALSE))</f>
        <v>Рябчиков Андрей</v>
      </c>
      <c r="D59" s="200" t="str">
        <f>IF(B59=0," ",VLOOKUP($B59,[1]Спортсмены!$B$1:$H$65536,3,FALSE))</f>
        <v>12.09.1997</v>
      </c>
      <c r="E59" s="196" t="str">
        <f>IF(B59=0," ",IF(VLOOKUP($B59,[1]Спортсмены!$B$1:$H$65536,4,FALSE)=0," ",VLOOKUP($B59,[1]Спортсмены!$B$1:$H$65536,4,FALSE)))</f>
        <v>1р</v>
      </c>
      <c r="F59" s="195" t="str">
        <f>IF(B59=0," ",VLOOKUP($B59,[1]Спортсмены!$B$1:$H$65536,5,FALSE))</f>
        <v>Архангельская</v>
      </c>
      <c r="G59" s="373" t="str">
        <f>IF(B59=0," ",VLOOKUP($B59,[1]Спортсмены!$B$1:$H$65536,6,FALSE))</f>
        <v>Архангельск, САФУ им. М.В. Ломоносова</v>
      </c>
      <c r="H59" s="515" t="s">
        <v>78</v>
      </c>
      <c r="I59" s="488"/>
      <c r="J59" s="202"/>
      <c r="K59" s="195" t="str">
        <f>IF(B59=0," ",VLOOKUP($B59,[1]Спортсмены!$B$1:$H$65536,7,FALSE))</f>
        <v>Брюхова О.Б.</v>
      </c>
    </row>
    <row r="60" spans="1:11" x14ac:dyDescent="0.25">
      <c r="A60" s="484"/>
      <c r="B60" s="26">
        <v>206</v>
      </c>
      <c r="C60" s="21" t="str">
        <f>IF(B60=0," ",VLOOKUP(B60,[1]Спортсмены!B$1:H$65536,2,FALSE))</f>
        <v>Бугаев Кирилл</v>
      </c>
      <c r="D60" s="129" t="str">
        <f>IF(B60=0," ",VLOOKUP($B60,[1]Спортсмены!$B$1:$H$65536,3,FALSE))</f>
        <v>31.05.1998</v>
      </c>
      <c r="E60" s="23" t="str">
        <f>IF(B60=0," ",IF(VLOOKUP($B60,[1]Спортсмены!$B$1:$H$65536,4,FALSE)=0," ",VLOOKUP($B60,[1]Спортсмены!$B$1:$H$65536,4,FALSE)))</f>
        <v>1р</v>
      </c>
      <c r="F60" s="21" t="str">
        <f>IF(B60=0," ",VLOOKUP($B60,[1]Спортсмены!$B$1:$H$65536,5,FALSE))</f>
        <v>Архангельская</v>
      </c>
      <c r="G60" s="78" t="str">
        <f>IF(B60=0," ",VLOOKUP($B60,[1]Спортсмены!$B$1:$H$65536,6,FALSE))</f>
        <v>Архангельск, "ДЮСШ № 1"</v>
      </c>
      <c r="H60" s="515"/>
      <c r="I60" s="488"/>
      <c r="J60" s="490">
        <v>0</v>
      </c>
      <c r="K60" s="21" t="str">
        <f>IF(B60=0," ",VLOOKUP($B60,[1]Спортсмены!$B$1:$H$65536,7,FALSE))</f>
        <v>Брюхова О.Б.</v>
      </c>
    </row>
    <row r="61" spans="1:11" x14ac:dyDescent="0.25">
      <c r="A61" s="484"/>
      <c r="B61" s="26">
        <v>210</v>
      </c>
      <c r="C61" s="21" t="str">
        <f>IF(B61=0," ",VLOOKUP(B61,[1]Спортсмены!B$1:H$65536,2,FALSE))</f>
        <v>Шаньгин Станислав</v>
      </c>
      <c r="D61" s="129" t="str">
        <f>IF(B61=0," ",VLOOKUP($B61,[1]Спортсмены!$B$1:$H$65536,3,FALSE))</f>
        <v>22.03.1998</v>
      </c>
      <c r="E61" s="23" t="str">
        <f>IF(B61=0," ",IF(VLOOKUP($B61,[1]Спортсмены!$B$1:$H$65536,4,FALSE)=0," ",VLOOKUP($B61,[1]Спортсмены!$B$1:$H$65536,4,FALSE)))</f>
        <v>1р</v>
      </c>
      <c r="F61" s="21" t="str">
        <f>IF(B61=0," ",VLOOKUP($B61,[1]Спортсмены!$B$1:$H$65536,5,FALSE))</f>
        <v>Архангельская</v>
      </c>
      <c r="G61" s="78" t="str">
        <f>IF(B61=0," ",VLOOKUP($B61,[1]Спортсмены!$B$1:$H$65536,6,FALSE))</f>
        <v>Архангельск, АПК "ДЮСШ № 1"</v>
      </c>
      <c r="H61" s="515"/>
      <c r="I61" s="488"/>
      <c r="J61" s="490"/>
      <c r="K61" s="21" t="str">
        <f>IF(B61=0," ",VLOOKUP($B61,[1]Спортсмены!$B$1:$H$65536,7,FALSE))</f>
        <v>Брюхова О.Б.</v>
      </c>
    </row>
    <row r="62" spans="1:11" ht="15.75" thickBot="1" x14ac:dyDescent="0.3">
      <c r="A62" s="485"/>
      <c r="B62" s="43">
        <v>204</v>
      </c>
      <c r="C62" s="31" t="str">
        <f>IF(B62=0," ",VLOOKUP(B62,[1]Спортсмены!B$1:H$65536,2,FALSE))</f>
        <v>Рудный Павел</v>
      </c>
      <c r="D62" s="174" t="str">
        <f>IF(B62=0," ",VLOOKUP($B62,[1]Спортсмены!$B$1:$H$65536,3,FALSE))</f>
        <v>20.04.1998</v>
      </c>
      <c r="E62" s="33" t="str">
        <f>IF(B62=0," ",IF(VLOOKUP($B62,[1]Спортсмены!$B$1:$H$65536,4,FALSE)=0," ",VLOOKUP($B62,[1]Спортсмены!$B$1:$H$65536,4,FALSE)))</f>
        <v>1р</v>
      </c>
      <c r="F62" s="31" t="str">
        <f>IF(B62=0," ",VLOOKUP($B62,[1]Спортсмены!$B$1:$H$65536,5,FALSE))</f>
        <v>Архангельская</v>
      </c>
      <c r="G62" s="170" t="str">
        <f>IF(B62=0," ",VLOOKUP($B62,[1]Спортсмены!$B$1:$H$65536,6,FALSE))</f>
        <v>Архангельск, "ДЮСШ № 1"</v>
      </c>
      <c r="H62" s="516"/>
      <c r="I62" s="489"/>
      <c r="J62" s="199"/>
      <c r="K62" s="31" t="str">
        <f>IF(B62=0," ",VLOOKUP($B62,[1]Спортсмены!$B$1:$H$65536,7,FALSE))</f>
        <v>Брюхова О.Б.</v>
      </c>
    </row>
    <row r="63" spans="1:11" ht="15.75" thickTop="1" x14ac:dyDescent="0.25"/>
    <row r="64" spans="1:11" x14ac:dyDescent="0.25">
      <c r="A64" s="514"/>
      <c r="B64" s="514"/>
      <c r="C64" s="514"/>
      <c r="D64" s="203"/>
      <c r="F64" s="497" t="s">
        <v>67</v>
      </c>
      <c r="G64" s="497"/>
      <c r="H64" s="498" t="s">
        <v>31</v>
      </c>
      <c r="I64" s="498"/>
      <c r="J64" s="255"/>
      <c r="K64" s="253" t="s">
        <v>175</v>
      </c>
    </row>
    <row r="65" spans="1:11" x14ac:dyDescent="0.25">
      <c r="A65" s="503" t="s">
        <v>91</v>
      </c>
      <c r="B65" s="503" t="s">
        <v>42</v>
      </c>
      <c r="C65" s="509" t="s">
        <v>43</v>
      </c>
      <c r="D65" s="507" t="s">
        <v>44</v>
      </c>
      <c r="E65" s="509" t="s">
        <v>176</v>
      </c>
      <c r="F65" s="509" t="s">
        <v>10</v>
      </c>
      <c r="G65" s="509" t="s">
        <v>23</v>
      </c>
      <c r="H65" s="511" t="s">
        <v>12</v>
      </c>
      <c r="I65" s="405" t="s">
        <v>69</v>
      </c>
      <c r="J65" s="405" t="s">
        <v>70</v>
      </c>
      <c r="K65" s="436" t="s">
        <v>15</v>
      </c>
    </row>
    <row r="66" spans="1:11" x14ac:dyDescent="0.25">
      <c r="A66" s="504"/>
      <c r="B66" s="504"/>
      <c r="C66" s="504"/>
      <c r="D66" s="521"/>
      <c r="E66" s="504"/>
      <c r="F66" s="509"/>
      <c r="G66" s="509"/>
      <c r="H66" s="520"/>
      <c r="I66" s="408"/>
      <c r="J66" s="406"/>
      <c r="K66" s="437"/>
    </row>
    <row r="67" spans="1:11" ht="15.75" thickBot="1" x14ac:dyDescent="0.3">
      <c r="A67" s="265"/>
      <c r="B67" s="265"/>
      <c r="C67" s="265"/>
      <c r="D67" s="374"/>
      <c r="E67" s="265"/>
      <c r="F67" s="269"/>
      <c r="G67" s="269"/>
      <c r="H67" s="269"/>
      <c r="I67" s="375"/>
      <c r="J67" s="519" t="s">
        <v>105</v>
      </c>
      <c r="K67" s="519"/>
    </row>
    <row r="68" spans="1:11" ht="15.75" thickTop="1" x14ac:dyDescent="0.25">
      <c r="A68" s="483">
        <v>1</v>
      </c>
      <c r="B68" s="194">
        <v>195</v>
      </c>
      <c r="C68" s="195" t="str">
        <f>IF(B68=0," ",VLOOKUP(B68,[1]Спортсмены!B$1:H$65536,2,FALSE))</f>
        <v>Полосков Антон</v>
      </c>
      <c r="D68" s="201" t="str">
        <f>IF(B68=0," ",VLOOKUP($B68,[1]Спортсмены!$B$1:$H$65536,3,FALSE))</f>
        <v>24.04.1995</v>
      </c>
      <c r="E68" s="196" t="str">
        <f>IF(B68=0," ",IF(VLOOKUP($B68,[1]Спортсмены!$B$1:$H$65536,4,FALSE)=0," ",VLOOKUP($B68,[1]Спортсмены!$B$1:$H$65536,4,FALSE)))</f>
        <v>КМС</v>
      </c>
      <c r="F68" s="195" t="str">
        <f>IF(B68=0," ",VLOOKUP($B68,[1]Спортсмены!$B$1:$H$65536,5,FALSE))</f>
        <v>Архангельская</v>
      </c>
      <c r="G68" s="373" t="str">
        <f>IF(B68=0," ",VLOOKUP($B68,[1]Спортсмены!$B$1:$H$65536,6,FALSE))</f>
        <v>Архангельск, САФУ им. М.В. Ломоносова</v>
      </c>
      <c r="H68" s="491">
        <v>1.0895833333333332E-3</v>
      </c>
      <c r="I68" s="488" t="str">
        <f>IF(H68=0," ",IF(H68&lt;=[1]Разряды!$D$10,[1]Разряды!$D$3,IF(H68&lt;=[1]Разряды!$E$10,[1]Разряды!$E$3,IF(H68&lt;=[1]Разряды!$F$10,[1]Разряды!$F$3,IF(H68&lt;=[1]Разряды!$G$10,[1]Разряды!$G$3,IF(H68&lt;=[1]Разряды!$H$10,[1]Разряды!$H$3,IF(H68&lt;=[1]Разряды!$I$10,[1]Разряды!$I$3,IF(H68&lt;=[1]Разряды!$J$10,[1]Разряды!$J$3,"б/р"))))))))</f>
        <v>2р</v>
      </c>
      <c r="J68" s="198"/>
      <c r="K68" s="195" t="str">
        <f>IF(B68=0," ",VLOOKUP($B68,[1]Спортсмены!$B$1:$H$65536,7,FALSE))</f>
        <v>Мингалев А.Ю., Мингалева А.Г.</v>
      </c>
    </row>
    <row r="69" spans="1:11" x14ac:dyDescent="0.25">
      <c r="A69" s="484"/>
      <c r="B69" s="26">
        <v>199</v>
      </c>
      <c r="C69" s="21" t="str">
        <f>IF(B69=0," ",VLOOKUP(B69,[1]Спортсмены!B$1:H$65536,2,FALSE))</f>
        <v>Дуркин Никита</v>
      </c>
      <c r="D69" s="129" t="str">
        <f>IF(B69=0," ",VLOOKUP($B69,[1]Спортсмены!$B$1:$H$65536,3,FALSE))</f>
        <v>18.07.1995</v>
      </c>
      <c r="E69" s="23" t="str">
        <f>IF(B69=0," ",IF(VLOOKUP($B69,[1]Спортсмены!$B$1:$H$65536,4,FALSE)=0," ",VLOOKUP($B69,[1]Спортсмены!$B$1:$H$65536,4,FALSE)))</f>
        <v>1р</v>
      </c>
      <c r="F69" s="21" t="str">
        <f>IF(B69=0," ",VLOOKUP($B69,[1]Спортсмены!$B$1:$H$65536,5,FALSE))</f>
        <v>Архангельская</v>
      </c>
      <c r="G69" s="282" t="str">
        <f>IF(B69=0," ",VLOOKUP($B69,[1]Спортсмены!$B$1:$H$65536,6,FALSE))</f>
        <v>Архангельск, САФУ им. М.В. Ломоносова</v>
      </c>
      <c r="H69" s="486"/>
      <c r="I69" s="488"/>
      <c r="J69" s="490">
        <v>0</v>
      </c>
      <c r="K69" s="21" t="str">
        <f>IF(B69=0," ",VLOOKUP($B69,[1]Спортсмены!$B$1:$H$65536,7,FALSE))</f>
        <v>Мингалева А.Г.</v>
      </c>
    </row>
    <row r="70" spans="1:11" x14ac:dyDescent="0.25">
      <c r="A70" s="484"/>
      <c r="B70" s="26">
        <v>198</v>
      </c>
      <c r="C70" s="21" t="str">
        <f>IF(B70=0," ",VLOOKUP(B70,[1]Спортсмены!B$1:H$65536,2,FALSE))</f>
        <v>Порядин Андрей</v>
      </c>
      <c r="D70" s="129" t="str">
        <f>IF(B70=0," ",VLOOKUP($B70,[1]Спортсмены!$B$1:$H$65536,3,FALSE))</f>
        <v>12.03.1996</v>
      </c>
      <c r="E70" s="23" t="str">
        <f>IF(B70=0," ",IF(VLOOKUP($B70,[1]Спортсмены!$B$1:$H$65536,4,FALSE)=0," ",VLOOKUP($B70,[1]Спортсмены!$B$1:$H$65536,4,FALSE)))</f>
        <v>1р</v>
      </c>
      <c r="F70" s="21" t="str">
        <f>IF(B70=0," ",VLOOKUP($B70,[1]Спортсмены!$B$1:$H$65536,5,FALSE))</f>
        <v>Архангельская</v>
      </c>
      <c r="G70" s="282" t="str">
        <f>IF(B70=0," ",VLOOKUP($B70,[1]Спортсмены!$B$1:$H$65536,6,FALSE))</f>
        <v>Архангельск, САФУ им. М.В. Ломоносова</v>
      </c>
      <c r="H70" s="486"/>
      <c r="I70" s="488"/>
      <c r="J70" s="490"/>
      <c r="K70" s="21" t="str">
        <f>IF(B70=0," ",VLOOKUP($B70,[1]Спортсмены!$B$1:$H$65536,7,FALSE))</f>
        <v>Мингалев А.Ю., Мингалева А.Г.</v>
      </c>
    </row>
    <row r="71" spans="1:11" ht="15.75" thickBot="1" x14ac:dyDescent="0.3">
      <c r="A71" s="485"/>
      <c r="B71" s="43">
        <v>205</v>
      </c>
      <c r="C71" s="31" t="str">
        <f>IF(B71=0," ",VLOOKUP(B71,[1]Спортсмены!B$1:H$65536,2,FALSE))</f>
        <v>Бондюк Николай</v>
      </c>
      <c r="D71" s="174" t="str">
        <f>IF(B71=0," ",VLOOKUP($B71,[1]Спортсмены!$B$1:$H$65536,3,FALSE))</f>
        <v>22.05.1997</v>
      </c>
      <c r="E71" s="33" t="str">
        <f>IF(B71=0," ",IF(VLOOKUP($B71,[1]Спортсмены!$B$1:$H$65536,4,FALSE)=0," ",VLOOKUP($B71,[1]Спортсмены!$B$1:$H$65536,4,FALSE)))</f>
        <v>1р</v>
      </c>
      <c r="F71" s="31" t="str">
        <f>IF(B71=0," ",VLOOKUP($B71,[1]Спортсмены!$B$1:$H$65536,5,FALSE))</f>
        <v>Архангельская</v>
      </c>
      <c r="G71" s="376" t="str">
        <f>IF(B71=0," ",VLOOKUP($B71,[1]Спортсмены!$B$1:$H$65536,6,FALSE))</f>
        <v>Архангельск, САФУ им. М.В. Ломоносова</v>
      </c>
      <c r="H71" s="487"/>
      <c r="I71" s="489"/>
      <c r="J71" s="199"/>
      <c r="K71" s="31" t="str">
        <f>IF(B71=0," ",VLOOKUP($B71,[1]Спортсмены!$B$1:$H$65536,7,FALSE))</f>
        <v>Мингалева А.Г.</v>
      </c>
    </row>
    <row r="72" spans="1:11" ht="15.75" thickTop="1" x14ac:dyDescent="0.25">
      <c r="A72" s="483">
        <v>2</v>
      </c>
      <c r="B72" s="204">
        <v>403</v>
      </c>
      <c r="C72" s="205" t="str">
        <f>IF(B72=0," ",VLOOKUP(B72,[1]Спортсмены!B$1:H$65536,2,FALSE))</f>
        <v>Маров Дмитрий</v>
      </c>
      <c r="D72" s="206" t="str">
        <f>IF(B72=0," ",VLOOKUP($B72,[1]Спортсмены!$B$1:$H$65536,3,FALSE))</f>
        <v>15.06.1995</v>
      </c>
      <c r="E72" s="207" t="str">
        <f>IF(B72=0," ",IF(VLOOKUP($B72,[1]Спортсмены!$B$1:$H$65536,4,FALSE)=0," ",VLOOKUP($B72,[1]Спортсмены!$B$1:$H$65536,4,FALSE)))</f>
        <v>1р</v>
      </c>
      <c r="F72" s="208" t="str">
        <f>IF(B72=0," ",VLOOKUP($B72,[1]Спортсмены!$B$1:$H$65536,5,FALSE))</f>
        <v>Ивановская</v>
      </c>
      <c r="G72" s="205" t="str">
        <f>IF(B72=0," ",VLOOKUP($B72,[1]Спортсмены!$B$1:$H$65536,6,FALSE))</f>
        <v>Иваново, ИГЭУ им. В.И. Ленина</v>
      </c>
      <c r="H72" s="491">
        <v>1.0930555555555554E-3</v>
      </c>
      <c r="I72" s="518" t="str">
        <f>IF(H72=0," ",IF(H72&lt;=[1]Разряды!$D$10,[1]Разряды!$D$3,IF(H72&lt;=[1]Разряды!$E$10,[1]Разряды!$E$3,IF(H72&lt;=[1]Разряды!$F$10,[1]Разряды!$F$3,IF(H72&lt;=[1]Разряды!$G$10,[1]Разряды!$G$3,IF(H72&lt;=[1]Разряды!$H$10,[1]Разряды!$H$3,IF(H72&lt;=[1]Разряды!$I$10,[1]Разряды!$I$3,IF(H72&lt;=[1]Разряды!$J$10,[1]Разряды!$J$3,"б/р"))))))))</f>
        <v>2р</v>
      </c>
      <c r="J72" s="198"/>
      <c r="K72" s="209" t="str">
        <f>IF(B72=0," ",VLOOKUP($B72,[1]Спортсмены!$B$1:$H$65536,7,FALSE))</f>
        <v xml:space="preserve">Маринина Н.Н. </v>
      </c>
    </row>
    <row r="73" spans="1:11" x14ac:dyDescent="0.25">
      <c r="A73" s="484"/>
      <c r="B73" s="26">
        <v>398</v>
      </c>
      <c r="C73" s="21" t="str">
        <f>IF(B73=0," ",VLOOKUP(B73,[1]Спортсмены!B$1:H$65536,2,FALSE))</f>
        <v>Забуравин Андрей</v>
      </c>
      <c r="D73" s="129" t="str">
        <f>IF(B73=0," ",VLOOKUP($B73,[1]Спортсмены!$B$1:$H$65536,3,FALSE))</f>
        <v>09.11.1994</v>
      </c>
      <c r="E73" s="23" t="str">
        <f>IF(B73=0," ",IF(VLOOKUP($B73,[1]Спортсмены!$B$1:$H$65536,4,FALSE)=0," ",VLOOKUP($B73,[1]Спортсмены!$B$1:$H$65536,4,FALSE)))</f>
        <v>1р</v>
      </c>
      <c r="F73" s="78" t="str">
        <f>IF(B73=0," ",VLOOKUP($B73,[1]Спортсмены!$B$1:$H$65536,5,FALSE))</f>
        <v>Ивановская</v>
      </c>
      <c r="G73" s="21" t="str">
        <f>IF(B73=0," ",VLOOKUP($B73,[1]Спортсмены!$B$1:$H$65536,6,FALSE))</f>
        <v>Иваново, ИГЭУ им. В.И. Ленина</v>
      </c>
      <c r="H73" s="486"/>
      <c r="I73" s="488"/>
      <c r="J73" s="490" t="s">
        <v>19</v>
      </c>
      <c r="K73" s="21" t="str">
        <f>IF(B73=0," ",VLOOKUP($B73,[1]Спортсмены!$B$1:$H$65536,7,FALSE))</f>
        <v>Гильмутдинов Ю.В., Кашникова Т.А.</v>
      </c>
    </row>
    <row r="74" spans="1:11" x14ac:dyDescent="0.25">
      <c r="A74" s="484"/>
      <c r="B74" s="26">
        <v>400</v>
      </c>
      <c r="C74" s="21" t="str">
        <f>IF(B74=0," ",VLOOKUP(B74,[1]Спортсмены!B$1:H$65536,2,FALSE))</f>
        <v>Кузьмин Михаил</v>
      </c>
      <c r="D74" s="129" t="str">
        <f>IF(B74=0," ",VLOOKUP($B74,[1]Спортсмены!$B$1:$H$65536,3,FALSE))</f>
        <v>19.06.1997</v>
      </c>
      <c r="E74" s="23" t="str">
        <f>IF(B74=0," ",IF(VLOOKUP($B74,[1]Спортсмены!$B$1:$H$65536,4,FALSE)=0," ",VLOOKUP($B74,[1]Спортсмены!$B$1:$H$65536,4,FALSE)))</f>
        <v>1р</v>
      </c>
      <c r="F74" s="78" t="str">
        <f>IF(B74=0," ",VLOOKUP($B74,[1]Спортсмены!$B$1:$H$65536,5,FALSE))</f>
        <v>Ивановская</v>
      </c>
      <c r="G74" s="21" t="str">
        <f>IF(B74=0," ",VLOOKUP($B74,[1]Спортсмены!$B$1:$H$65536,6,FALSE))</f>
        <v>Иваново, ИГЭУ им. В.И. Ленина</v>
      </c>
      <c r="H74" s="486"/>
      <c r="I74" s="488"/>
      <c r="J74" s="490"/>
      <c r="K74" s="21" t="str">
        <f>IF(B74=0," ",VLOOKUP($B74,[1]Спортсмены!$B$1:$H$65536,7,FALSE))</f>
        <v>Чахунов Е.И.</v>
      </c>
    </row>
    <row r="75" spans="1:11" ht="15.75" thickBot="1" x14ac:dyDescent="0.3">
      <c r="A75" s="485"/>
      <c r="B75" s="43">
        <v>404</v>
      </c>
      <c r="C75" s="31" t="str">
        <f>IF(B75=0," ",VLOOKUP(B75,[1]Спортсмены!B$1:H$65536,2,FALSE))</f>
        <v>Пряхин Максим</v>
      </c>
      <c r="D75" s="174" t="str">
        <f>IF(B75=0," ",VLOOKUP($B75,[1]Спортсмены!$B$1:$H$65536,3,FALSE))</f>
        <v>20.12.1994</v>
      </c>
      <c r="E75" s="33" t="str">
        <f>IF(B75=0," ",IF(VLOOKUP($B75,[1]Спортсмены!$B$1:$H$65536,4,FALSE)=0," ",VLOOKUP($B75,[1]Спортсмены!$B$1:$H$65536,4,FALSE)))</f>
        <v>КМС</v>
      </c>
      <c r="F75" s="170" t="str">
        <f>IF(B75=0," ",VLOOKUP($B75,[1]Спортсмены!$B$1:$H$65536,5,FALSE))</f>
        <v>Ивановская</v>
      </c>
      <c r="G75" s="31" t="str">
        <f>IF(B75=0," ",VLOOKUP($B75,[1]Спортсмены!$B$1:$H$65536,6,FALSE))</f>
        <v>Иваново, ИГЭУ им. В.И. Ленина</v>
      </c>
      <c r="H75" s="487"/>
      <c r="I75" s="489"/>
      <c r="J75" s="199"/>
      <c r="K75" s="31" t="str">
        <f>IF(B75=0," ",VLOOKUP($B75,[1]Спортсмены!$B$1:$H$65536,7,FALSE))</f>
        <v xml:space="preserve">Маринина Н.Н., Баринов А.С. </v>
      </c>
    </row>
    <row r="76" spans="1:11" ht="15.75" thickTop="1" x14ac:dyDescent="0.25">
      <c r="A76" s="483">
        <v>3</v>
      </c>
      <c r="B76" s="80">
        <v>259</v>
      </c>
      <c r="C76" s="195" t="str">
        <f>IF(B76=0," ",VLOOKUP(B76,[1]Спортсмены!B$1:H$65536,2,FALSE))</f>
        <v>Быковский Андрей</v>
      </c>
      <c r="D76" s="129" t="str">
        <f>IF(B76=0," ",VLOOKUP($B76,[1]Спортсмены!$B$1:$H$65536,3,FALSE))</f>
        <v>24.05.1997</v>
      </c>
      <c r="E76" s="196" t="str">
        <f>IF(B76=0," ",IF(VLOOKUP($B76,[1]Спортсмены!$B$1:$H$65536,4,FALSE)=0," ",VLOOKUP($B76,[1]Спортсмены!$B$1:$H$65536,4,FALSE)))</f>
        <v>КМС</v>
      </c>
      <c r="F76" s="195" t="str">
        <f>IF(B76=0," ",VLOOKUP($B76,[1]Спортсмены!$B$1:$H$65536,5,FALSE))</f>
        <v>Владимирская</v>
      </c>
      <c r="G76" s="195" t="str">
        <f>IF(B76=0," ",VLOOKUP($B76,[1]Спортсмены!$B$1:$H$65536,6,FALSE))</f>
        <v>Ковров, СК "Вымпел"</v>
      </c>
      <c r="H76" s="491">
        <v>1.1369212962962962E-3</v>
      </c>
      <c r="I76" s="518" t="str">
        <f>IF(H76=0," ",IF(H76&lt;=[1]Разряды!$D$10,[1]Разряды!$D$3,IF(H76&lt;=[1]Разряды!$E$10,[1]Разряды!$E$3,IF(H76&lt;=[1]Разряды!$F$10,[1]Разряды!$F$3,IF(H76&lt;=[1]Разряды!$G$10,[1]Разряды!$G$3,IF(H76&lt;=[1]Разряды!$H$10,[1]Разряды!$H$3,IF(H76&lt;=[1]Разряды!$I$10,[1]Разряды!$I$3,IF(H76&lt;=[1]Разряды!$J$10,[1]Разряды!$J$3,"б/р"))))))))</f>
        <v>3р</v>
      </c>
      <c r="J76" s="198"/>
      <c r="K76" s="195" t="str">
        <f>IF(B76=0," ",VLOOKUP($B76,[1]Спортсмены!$B$1:$H$65536,7,FALSE))</f>
        <v>Птушкина Н.И.</v>
      </c>
    </row>
    <row r="77" spans="1:11" x14ac:dyDescent="0.25">
      <c r="A77" s="484"/>
      <c r="B77" s="20">
        <v>279</v>
      </c>
      <c r="C77" s="21" t="str">
        <f>IF(B77=0," ",VLOOKUP(B77,[1]Спортсмены!B$1:H$65536,2,FALSE))</f>
        <v>Филлипов Павел</v>
      </c>
      <c r="D77" s="129" t="str">
        <f>IF(B77=0," ",VLOOKUP($B77,[1]Спортсмены!$B$1:$H$65536,3,FALSE))</f>
        <v>17.03.1995</v>
      </c>
      <c r="E77" s="23" t="str">
        <f>IF(B77=0," ",IF(VLOOKUP($B77,[1]Спортсмены!$B$1:$H$65536,4,FALSE)=0," ",VLOOKUP($B77,[1]Спортсмены!$B$1:$H$65536,4,FALSE)))</f>
        <v>1р</v>
      </c>
      <c r="F77" s="21" t="str">
        <f>IF(B77=0," ",VLOOKUP($B77,[1]Спортсмены!$B$1:$H$65536,5,FALSE))</f>
        <v>Владимирская</v>
      </c>
      <c r="G77" s="21" t="str">
        <f>IF(B77=0," ",VLOOKUP($B77,[1]Спортсмены!$B$1:$H$65536,6,FALSE))</f>
        <v>Ковров, СК "Вымпел"</v>
      </c>
      <c r="H77" s="486"/>
      <c r="I77" s="488"/>
      <c r="J77" s="490">
        <v>0</v>
      </c>
      <c r="K77" s="21" t="str">
        <f>IF(B77=0," ",VLOOKUP($B77,[1]Спортсмены!$B$1:$H$65536,7,FALSE))</f>
        <v>Птушкина Н.И.</v>
      </c>
    </row>
    <row r="78" spans="1:11" x14ac:dyDescent="0.25">
      <c r="A78" s="484"/>
      <c r="B78" s="20">
        <v>278</v>
      </c>
      <c r="C78" s="21" t="str">
        <f>IF(B78=0," ",VLOOKUP(B78,[1]Спортсмены!B$1:H$65536,2,FALSE))</f>
        <v>Булатов Сергей</v>
      </c>
      <c r="D78" s="129" t="str">
        <f>IF(B78=0," ",VLOOKUP($B78,[1]Спортсмены!$B$1:$H$65536,3,FALSE))</f>
        <v>08.10.1998</v>
      </c>
      <c r="E78" s="23" t="str">
        <f>IF(B78=0," ",IF(VLOOKUP($B78,[1]Спортсмены!$B$1:$H$65536,4,FALSE)=0," ",VLOOKUP($B78,[1]Спортсмены!$B$1:$H$65536,4,FALSE)))</f>
        <v>1р</v>
      </c>
      <c r="F78" s="21" t="str">
        <f>IF(B78=0," ",VLOOKUP($B78,[1]Спортсмены!$B$1:$H$65536,5,FALSE))</f>
        <v>Владимирская</v>
      </c>
      <c r="G78" s="78" t="str">
        <f>IF(B78=0," ",VLOOKUP($B78,[1]Спортсмены!$B$1:$H$65536,6,FALSE))</f>
        <v>Ковров, СК "Вымпел"</v>
      </c>
      <c r="H78" s="486"/>
      <c r="I78" s="488"/>
      <c r="J78" s="490"/>
      <c r="K78" s="21" t="str">
        <f>IF(B78=0," ",VLOOKUP($B78,[1]Спортсмены!$B$1:$H$65536,7,FALSE))</f>
        <v>Птушкина Н.И.</v>
      </c>
    </row>
    <row r="79" spans="1:11" ht="15.75" thickBot="1" x14ac:dyDescent="0.3">
      <c r="A79" s="485"/>
      <c r="B79" s="30">
        <v>253</v>
      </c>
      <c r="C79" s="31" t="str">
        <f>IF(B79=0," ",VLOOKUP(B79,[1]Спортсмены!B$1:H$65536,2,FALSE))</f>
        <v>Стекольников Максим</v>
      </c>
      <c r="D79" s="174" t="str">
        <f>IF(B79=0," ",VLOOKUP($B79,[1]Спортсмены!$B$1:$H$65536,3,FALSE))</f>
        <v>10.03.1995</v>
      </c>
      <c r="E79" s="33" t="str">
        <f>IF(B79=0," ",IF(VLOOKUP($B79,[1]Спортсмены!$B$1:$H$65536,4,FALSE)=0," ",VLOOKUP($B79,[1]Спортсмены!$B$1:$H$65536,4,FALSE)))</f>
        <v>КМС</v>
      </c>
      <c r="F79" s="31" t="str">
        <f>IF(B79=0," ",VLOOKUP($B79,[1]Спортсмены!$B$1:$H$65536,5,FALSE))</f>
        <v>Владимирская</v>
      </c>
      <c r="G79" s="170" t="str">
        <f>IF(B79=0," ",VLOOKUP($B79,[1]Спортсмены!$B$1:$H$65536,6,FALSE))</f>
        <v>Владимир, СДЮСШОР-4</v>
      </c>
      <c r="H79" s="487"/>
      <c r="I79" s="489"/>
      <c r="J79" s="199"/>
      <c r="K79" s="376" t="str">
        <f>IF(B79=0," ",VLOOKUP($B79,[1]Спортсмены!$B$1:$H$65536,7,FALSE))</f>
        <v>Бурлаков О.П., Судаков К.А., Ермишин М.М.</v>
      </c>
    </row>
    <row r="80" spans="1:11" ht="15.75" thickTop="1" x14ac:dyDescent="0.25">
      <c r="A80" s="262"/>
      <c r="B80" s="47"/>
      <c r="C80" s="36"/>
      <c r="D80" s="238"/>
      <c r="E80" s="38"/>
      <c r="F80" s="36"/>
      <c r="G80" s="343"/>
      <c r="H80" s="264"/>
      <c r="I80" s="265"/>
      <c r="J80" s="202"/>
      <c r="K80" s="36"/>
    </row>
    <row r="81" spans="1:11" x14ac:dyDescent="0.25">
      <c r="A81" s="514"/>
      <c r="B81" s="514"/>
      <c r="C81" s="514"/>
      <c r="D81" s="203"/>
      <c r="F81" s="519" t="s">
        <v>22</v>
      </c>
      <c r="G81" s="519"/>
      <c r="H81" s="498" t="s">
        <v>31</v>
      </c>
      <c r="I81" s="498"/>
      <c r="J81" s="255"/>
      <c r="K81" s="253" t="s">
        <v>175</v>
      </c>
    </row>
    <row r="82" spans="1:11" x14ac:dyDescent="0.25">
      <c r="A82" s="503" t="s">
        <v>91</v>
      </c>
      <c r="B82" s="503" t="s">
        <v>42</v>
      </c>
      <c r="C82" s="509" t="s">
        <v>43</v>
      </c>
      <c r="D82" s="507" t="s">
        <v>44</v>
      </c>
      <c r="E82" s="509" t="s">
        <v>176</v>
      </c>
      <c r="F82" s="509" t="s">
        <v>10</v>
      </c>
      <c r="G82" s="509" t="s">
        <v>23</v>
      </c>
      <c r="H82" s="511" t="s">
        <v>12</v>
      </c>
      <c r="I82" s="405" t="s">
        <v>69</v>
      </c>
      <c r="J82" s="405" t="s">
        <v>70</v>
      </c>
      <c r="K82" s="436" t="s">
        <v>15</v>
      </c>
    </row>
    <row r="83" spans="1:11" ht="15.75" thickBot="1" x14ac:dyDescent="0.3">
      <c r="A83" s="505"/>
      <c r="B83" s="505"/>
      <c r="C83" s="505"/>
      <c r="D83" s="508"/>
      <c r="E83" s="505"/>
      <c r="F83" s="510"/>
      <c r="G83" s="510"/>
      <c r="H83" s="512"/>
      <c r="I83" s="513"/>
      <c r="J83" s="499"/>
      <c r="K83" s="500"/>
    </row>
    <row r="84" spans="1:11" ht="15.75" thickTop="1" x14ac:dyDescent="0.25">
      <c r="A84" s="484">
        <v>1</v>
      </c>
      <c r="B84" s="16">
        <v>313</v>
      </c>
      <c r="C84" s="61" t="str">
        <f>IF(B84=0," ",VLOOKUP(B84,[1]Спортсмены!B$1:H$65536,2,FALSE))</f>
        <v>Кузикин Владислав</v>
      </c>
      <c r="D84" s="201" t="str">
        <f>IF(B84=0," ",VLOOKUP($B84,[1]Спортсмены!$B$1:$H$65536,3,FALSE))</f>
        <v>08.03.1996</v>
      </c>
      <c r="E84" s="15" t="str">
        <f>IF(B84=0," ",IF(VLOOKUP($B84,[1]Спортсмены!$B$1:$H$65536,4,FALSE)=0," ",VLOOKUP($B84,[1]Спортсмены!$B$1:$H$65536,4,FALSE)))</f>
        <v>1р</v>
      </c>
      <c r="F84" s="61" t="str">
        <f>IF(B84=0," ",VLOOKUP($B84,[1]Спортсмены!$B$1:$H$65536,5,FALSE))</f>
        <v>Мурманская</v>
      </c>
      <c r="G84" s="61" t="str">
        <f>IF(B84=0," ",VLOOKUP($B84,[1]Спортсмены!$B$1:$H$65536,6,FALSE))</f>
        <v>Мурманск, СДЮСШОР № 4</v>
      </c>
      <c r="H84" s="486">
        <v>1.0825231481481482E-3</v>
      </c>
      <c r="I84" s="488" t="str">
        <f>IF(H84=0," ",IF(H84&lt;=[1]Разряды!$D$10,[1]Разряды!$D$3,IF(H84&lt;=[1]Разряды!$E$10,[1]Разряды!$E$3,IF(H84&lt;=[1]Разряды!$F$10,[1]Разряды!$F$3,IF(H84&lt;=[1]Разряды!$G$10,[1]Разряды!$G$3,IF(H84&lt;=[1]Разряды!$H$10,[1]Разряды!$H$3,IF(H84&lt;=[1]Разряды!$I$10,[1]Разряды!$I$3,IF(H84&lt;=[1]Разряды!$J$10,[1]Разряды!$J$3,"б/р"))))))))</f>
        <v>2р</v>
      </c>
      <c r="J84" s="202"/>
      <c r="K84" s="61" t="str">
        <f>IF(B84=0," ",VLOOKUP($B84,[1]Спортсмены!$B$1:$H$65536,7,FALSE))</f>
        <v>Фарутин Н.В.</v>
      </c>
    </row>
    <row r="85" spans="1:11" x14ac:dyDescent="0.25">
      <c r="A85" s="484"/>
      <c r="B85" s="26">
        <v>315</v>
      </c>
      <c r="C85" s="21" t="str">
        <f>IF(B85=0," ",VLOOKUP(B85,[1]Спортсмены!B$1:H$65536,2,FALSE))</f>
        <v>Казарян Миран</v>
      </c>
      <c r="D85" s="129" t="str">
        <f>IF(B85=0," ",VLOOKUP($B85,[1]Спортсмены!$B$1:$H$65536,3,FALSE))</f>
        <v>20.01.1994</v>
      </c>
      <c r="E85" s="23" t="str">
        <f>IF(B85=0," ",IF(VLOOKUP($B85,[1]Спортсмены!$B$1:$H$65536,4,FALSE)=0," ",VLOOKUP($B85,[1]Спортсмены!$B$1:$H$65536,4,FALSE)))</f>
        <v>КМС</v>
      </c>
      <c r="F85" s="21" t="str">
        <f>IF(B85=0," ",VLOOKUP($B85,[1]Спортсмены!$B$1:$H$65536,5,FALSE))</f>
        <v>Мурманская</v>
      </c>
      <c r="G85" s="21" t="str">
        <f>IF(B85=0," ",VLOOKUP($B85,[1]Спортсмены!$B$1:$H$65536,6,FALSE))</f>
        <v>Мурманск, СДЮСШОР № 4, ЦСП</v>
      </c>
      <c r="H85" s="486"/>
      <c r="I85" s="488"/>
      <c r="J85" s="490">
        <v>0</v>
      </c>
      <c r="K85" s="21" t="str">
        <f>IF(B85=0," ",VLOOKUP($B85,[1]Спортсмены!$B$1:$H$65536,7,FALSE))</f>
        <v>Семенов Р.В.</v>
      </c>
    </row>
    <row r="86" spans="1:11" x14ac:dyDescent="0.25">
      <c r="A86" s="484"/>
      <c r="B86" s="26">
        <v>323</v>
      </c>
      <c r="C86" s="21" t="str">
        <f>IF(B86=0," ",VLOOKUP(B86,[1]Спортсмены!B$1:H$65536,2,FALSE))</f>
        <v>Радзишевский Евгений</v>
      </c>
      <c r="D86" s="129" t="str">
        <f>IF(B86=0," ",VLOOKUP($B86,[1]Спортсмены!$B$1:$H$65536,3,FALSE))</f>
        <v>13.02.1993</v>
      </c>
      <c r="E86" s="23" t="str">
        <f>IF(B86=0," ",IF(VLOOKUP($B86,[1]Спортсмены!$B$1:$H$65536,4,FALSE)=0," ",VLOOKUP($B86,[1]Спортсмены!$B$1:$H$65536,4,FALSE)))</f>
        <v>КМС</v>
      </c>
      <c r="F86" s="21" t="str">
        <f>IF(B86=0," ",VLOOKUP($B86,[1]Спортсмены!$B$1:$H$65536,5,FALSE))</f>
        <v>Мурманская</v>
      </c>
      <c r="G86" s="21" t="str">
        <f>IF(B86=0," ",VLOOKUP($B86,[1]Спортсмены!$B$1:$H$65536,6,FALSE))</f>
        <v>Мурманск, СДЮСШОР № 4</v>
      </c>
      <c r="H86" s="486"/>
      <c r="I86" s="488"/>
      <c r="J86" s="490"/>
      <c r="K86" s="21" t="str">
        <f>IF(B86=0," ",VLOOKUP($B86,[1]Спортсмены!$B$1:$H$65536,7,FALSE))</f>
        <v>Фарутин Н.В.</v>
      </c>
    </row>
    <row r="87" spans="1:11" ht="15.75" thickBot="1" x14ac:dyDescent="0.3">
      <c r="A87" s="485"/>
      <c r="B87" s="43">
        <v>324</v>
      </c>
      <c r="C87" s="31" t="str">
        <f>IF(B87=0," ",VLOOKUP(B87,[1]Спортсмены!B$1:H$65536,2,FALSE))</f>
        <v>Котляров Евгений</v>
      </c>
      <c r="D87" s="174" t="str">
        <f>IF(B87=0," ",VLOOKUP($B87,[1]Спортсмены!$B$1:$H$65536,3,FALSE))</f>
        <v>11.11.1987</v>
      </c>
      <c r="E87" s="33" t="str">
        <f>IF(B87=0," ",IF(VLOOKUP($B87,[1]Спортсмены!$B$1:$H$65536,4,FALSE)=0," ",VLOOKUP($B87,[1]Спортсмены!$B$1:$H$65536,4,FALSE)))</f>
        <v>МСМК</v>
      </c>
      <c r="F87" s="31" t="str">
        <f>IF(B87=0," ",VLOOKUP($B87,[1]Спортсмены!$B$1:$H$65536,5,FALSE))</f>
        <v>Мурманская</v>
      </c>
      <c r="G87" s="372" t="str">
        <f>IF(B87=0," ",VLOOKUP($B87,[1]Спортсмены!$B$1:$H$65536,6,FALSE))</f>
        <v>Мурманск-Карелия, ЦСП-СДЮСШОР-3,СДЮСШОР-4</v>
      </c>
      <c r="H87" s="487"/>
      <c r="I87" s="489"/>
      <c r="J87" s="199"/>
      <c r="K87" s="31" t="str">
        <f>IF(B87=0," ",VLOOKUP($B87,[1]Спортсмены!$B$1:$H$65536,7,FALSE))</f>
        <v>Воробьев С.А., Фарутин Н.В.</v>
      </c>
    </row>
    <row r="88" spans="1:11" ht="15.75" thickTop="1" x14ac:dyDescent="0.25">
      <c r="A88" s="484">
        <v>2</v>
      </c>
      <c r="B88" s="204">
        <v>14</v>
      </c>
      <c r="C88" s="61" t="str">
        <f>IF(B88=0," ",VLOOKUP(B88,[1]Спортсмены!B$1:H$65536,2,FALSE))</f>
        <v>Кудрявцев Константин</v>
      </c>
      <c r="D88" s="201" t="str">
        <f>IF(B88=0," ",VLOOKUP($B88,[1]Спортсмены!$B$1:$H$65536,3,FALSE))</f>
        <v>29.06.1993</v>
      </c>
      <c r="E88" s="15" t="str">
        <f>IF(B88=0," ",IF(VLOOKUP($B88,[1]Спортсмены!$B$1:$H$65536,4,FALSE)=0," ",VLOOKUP($B88,[1]Спортсмены!$B$1:$H$65536,4,FALSE)))</f>
        <v>1р</v>
      </c>
      <c r="F88" s="61" t="str">
        <f>IF(B88=0," ",VLOOKUP($B88,[1]Спортсмены!$B$1:$H$65536,5,FALSE))</f>
        <v>Ярославская</v>
      </c>
      <c r="G88" s="61" t="str">
        <f>IF(B88=0," ",VLOOKUP($B88,[1]Спортсмены!$B$1:$H$65536,6,FALSE))</f>
        <v>Ярославль, СДЮСШОР-19</v>
      </c>
      <c r="H88" s="486">
        <v>1.1170138888888887E-3</v>
      </c>
      <c r="I88" s="488" t="str">
        <f>IF(H88=0," ",IF(H88&lt;=[1]Разряды!$D$10,[1]Разряды!$D$3,IF(H88&lt;=[1]Разряды!$E$10,[1]Разряды!$E$3,IF(H88&lt;=[1]Разряды!$F$10,[1]Разряды!$F$3,IF(H88&lt;=[1]Разряды!$G$10,[1]Разряды!$G$3,IF(H88&lt;=[1]Разряды!$H$10,[1]Разряды!$H$3,IF(H88&lt;=[1]Разряды!$I$10,[1]Разряды!$I$3,IF(H88&lt;=[1]Разряды!$J$10,[1]Разряды!$J$3,"б/р"))))))))</f>
        <v>2р</v>
      </c>
      <c r="J88" s="202"/>
      <c r="K88" s="61" t="str">
        <f>IF(B88=0," ",VLOOKUP($B88,[1]Спортсмены!$B$1:$H$65536,7,FALSE))</f>
        <v>Сошников А.В.</v>
      </c>
    </row>
    <row r="89" spans="1:11" x14ac:dyDescent="0.25">
      <c r="A89" s="484"/>
      <c r="B89" s="26">
        <v>23</v>
      </c>
      <c r="C89" s="21" t="str">
        <f>IF(B89=0," ",VLOOKUP(B89,[1]Спортсмены!B$1:H$65536,2,FALSE))</f>
        <v>Лобков Александр</v>
      </c>
      <c r="D89" s="129" t="str">
        <f>IF(B89=0," ",VLOOKUP($B89,[1]Спортсмены!$B$1:$H$65536,3,FALSE))</f>
        <v>03.04.1996</v>
      </c>
      <c r="E89" s="23" t="str">
        <f>IF(B89=0," ",IF(VLOOKUP($B89,[1]Спортсмены!$B$1:$H$65536,4,FALSE)=0," ",VLOOKUP($B89,[1]Спортсмены!$B$1:$H$65536,4,FALSE)))</f>
        <v>1р</v>
      </c>
      <c r="F89" s="21" t="str">
        <f>IF(B89=0," ",VLOOKUP($B89,[1]Спортсмены!$B$1:$H$65536,5,FALSE))</f>
        <v>Ярославская</v>
      </c>
      <c r="G89" s="21" t="str">
        <f>IF(B89=0," ",VLOOKUP($B89,[1]Спортсмены!$B$1:$H$65536,6,FALSE))</f>
        <v>Ярославль, СДЮСШОР-19</v>
      </c>
      <c r="H89" s="486"/>
      <c r="I89" s="488"/>
      <c r="J89" s="490" t="s">
        <v>19</v>
      </c>
      <c r="K89" s="21" t="str">
        <f>IF(B89=0," ",VLOOKUP($B89,[1]Спортсмены!$B$1:$H$65536,7,FALSE))</f>
        <v>Станкевич В.А.</v>
      </c>
    </row>
    <row r="90" spans="1:11" x14ac:dyDescent="0.25">
      <c r="A90" s="484"/>
      <c r="B90" s="26">
        <v>64</v>
      </c>
      <c r="C90" s="21" t="str">
        <f>IF(B90=0," ",VLOOKUP(B90,[1]Спортсмены!B$1:H$65536,2,FALSE))</f>
        <v>Смирнов Роман</v>
      </c>
      <c r="D90" s="129" t="str">
        <f>IF(B90=0," ",VLOOKUP($B90,[1]Спортсмены!$B$1:$H$65536,3,FALSE))</f>
        <v>29.01.1997</v>
      </c>
      <c r="E90" s="23" t="str">
        <f>IF(B90=0," ",IF(VLOOKUP($B90,[1]Спортсмены!$B$1:$H$65536,4,FALSE)=0," ",VLOOKUP($B90,[1]Спортсмены!$B$1:$H$65536,4,FALSE)))</f>
        <v>2р</v>
      </c>
      <c r="F90" s="21" t="str">
        <f>IF(B90=0," ",VLOOKUP($B90,[1]Спортсмены!$B$1:$H$65536,5,FALSE))</f>
        <v>Ярославская</v>
      </c>
      <c r="G90" s="21" t="str">
        <f>IF(B90=0," ",VLOOKUP($B90,[1]Спортсмены!$B$1:$H$65536,6,FALSE))</f>
        <v>Ярославль, СДЮСШОР-19</v>
      </c>
      <c r="H90" s="486"/>
      <c r="I90" s="488"/>
      <c r="J90" s="490"/>
      <c r="K90" s="21" t="str">
        <f>IF(B90=0," ",VLOOKUP($B90,[1]Спортсмены!$B$1:$H$65536,7,FALSE))</f>
        <v>Станкевич В.А.</v>
      </c>
    </row>
    <row r="91" spans="1:11" ht="15.75" thickBot="1" x14ac:dyDescent="0.3">
      <c r="A91" s="485"/>
      <c r="B91" s="43">
        <v>8</v>
      </c>
      <c r="C91" s="31" t="str">
        <f>IF(B91=0," ",VLOOKUP(B91,[1]Спортсмены!B$1:H$65536,2,FALSE))</f>
        <v>Елисеев Кирилл</v>
      </c>
      <c r="D91" s="174" t="str">
        <f>IF(B91=0," ",VLOOKUP($B91,[1]Спортсмены!$B$1:$H$65536,3,FALSE))</f>
        <v>27.12.1989</v>
      </c>
      <c r="E91" s="33" t="str">
        <f>IF(B91=0," ",IF(VLOOKUP($B91,[1]Спортсмены!$B$1:$H$65536,4,FALSE)=0," ",VLOOKUP($B91,[1]Спортсмены!$B$1:$H$65536,4,FALSE)))</f>
        <v>1р</v>
      </c>
      <c r="F91" s="31" t="str">
        <f>IF(B91=0," ",VLOOKUP($B91,[1]Спортсмены!$B$1:$H$65536,5,FALSE))</f>
        <v>Ярославская</v>
      </c>
      <c r="G91" s="31" t="str">
        <f>IF(B91=0," ",VLOOKUP($B91,[1]Спортсмены!$B$1:$H$65536,6,FALSE))</f>
        <v>Ярославль, СДЮСШОР-19</v>
      </c>
      <c r="H91" s="487"/>
      <c r="I91" s="489"/>
      <c r="J91" s="199"/>
      <c r="K91" s="31" t="str">
        <f>IF(B91=0," ",VLOOKUP($B91,[1]Спортсмены!$B$1:$H$65536,7,FALSE))</f>
        <v>Станкевич В.А.</v>
      </c>
    </row>
    <row r="92" spans="1:11" ht="15.75" thickTop="1" x14ac:dyDescent="0.25">
      <c r="A92" s="484">
        <v>3</v>
      </c>
      <c r="B92" s="90">
        <v>341</v>
      </c>
      <c r="C92" s="250" t="str">
        <f>IF(B92=0," ",VLOOKUP(B92,[1]Спортсмены!B$1:H$65536,2,FALSE))</f>
        <v>Муравьев Дмитрий</v>
      </c>
      <c r="D92" s="206" t="str">
        <f>IF(B92=0," ",VLOOKUP($B92,[1]Спортсмены!$B$1:$H$65536,3,FALSE))</f>
        <v>26.10.1995</v>
      </c>
      <c r="E92" s="103" t="str">
        <f>IF(B92=0," ",IF(VLOOKUP($B92,[1]Спортсмены!$B$1:$H$65536,4,FALSE)=0," ",VLOOKUP($B92,[1]Спортсмены!$B$1:$H$65536,4,FALSE)))</f>
        <v>1р</v>
      </c>
      <c r="F92" s="251" t="str">
        <f>IF(B92=0," ",VLOOKUP($B92,[1]Спортсмены!$B$1:$H$65536,5,FALSE))</f>
        <v>Рес-ка Коми</v>
      </c>
      <c r="G92" s="251" t="str">
        <f>IF(B92=0," ",VLOOKUP($B92,[1]Спортсмены!$B$1:$H$65536,6,FALSE))</f>
        <v>Сыктывкар, КДЮСШ № 1</v>
      </c>
      <c r="H92" s="486">
        <v>1.1340277777777779E-3</v>
      </c>
      <c r="I92" s="488" t="str">
        <f>IF(H92=0," ",IF(H92&lt;=[1]Разряды!$D$10,[1]Разряды!$D$3,IF(H92&lt;=[1]Разряды!$E$10,[1]Разряды!$E$3,IF(H92&lt;=[1]Разряды!$F$10,[1]Разряды!$F$3,IF(H92&lt;=[1]Разряды!$G$10,[1]Разряды!$G$3,IF(H92&lt;=[1]Разряды!$H$10,[1]Разряды!$H$3,IF(H92&lt;=[1]Разряды!$I$10,[1]Разряды!$I$3,IF(H92&lt;=[1]Разряды!$J$10,[1]Разряды!$J$3,"б/р"))))))))</f>
        <v>3р</v>
      </c>
      <c r="J92" s="267"/>
      <c r="K92" s="250" t="str">
        <f>IF(B92=0," ",VLOOKUP($B92,[1]Спортсмены!$B$1:$H$65536,7,FALSE))</f>
        <v>Панюкова М.А.</v>
      </c>
    </row>
    <row r="93" spans="1:11" x14ac:dyDescent="0.25">
      <c r="A93" s="484"/>
      <c r="B93" s="27">
        <v>340</v>
      </c>
      <c r="C93" s="76" t="str">
        <f>IF(B93=0," ",VLOOKUP(B93,[1]Спортсмены!B$1:H$65536,2,FALSE))</f>
        <v>Караваев Николай</v>
      </c>
      <c r="D93" s="133" t="str">
        <f>IF(B93=0," ",VLOOKUP($B93,[1]Спортсмены!$B$1:$H$65536,3,FALSE))</f>
        <v>05.12.1995</v>
      </c>
      <c r="E93" s="71" t="str">
        <f>IF(B93=0," ",IF(VLOOKUP($B93,[1]Спортсмены!$B$1:$H$65536,4,FALSE)=0," ",VLOOKUP($B93,[1]Спортсмены!$B$1:$H$65536,4,FALSE)))</f>
        <v>КМС</v>
      </c>
      <c r="F93" s="74" t="str">
        <f>IF(B93=0," ",VLOOKUP($B93,[1]Спортсмены!$B$1:$H$65536,5,FALSE))</f>
        <v>Рес-ка Коми</v>
      </c>
      <c r="G93" s="74" t="str">
        <f>IF(B93=0," ",VLOOKUP($B93,[1]Спортсмены!$B$1:$H$65536,6,FALSE))</f>
        <v>Сыктывкар, КДЮСШ № 1</v>
      </c>
      <c r="H93" s="486"/>
      <c r="I93" s="488"/>
      <c r="J93" s="490">
        <v>0</v>
      </c>
      <c r="K93" s="76" t="str">
        <f>IF(B93=0," ",VLOOKUP($B93,[1]Спортсмены!$B$1:$H$65536,7,FALSE))</f>
        <v>Панюкова М.А.</v>
      </c>
    </row>
    <row r="94" spans="1:11" x14ac:dyDescent="0.25">
      <c r="A94" s="484"/>
      <c r="B94" s="27">
        <v>343</v>
      </c>
      <c r="C94" s="76" t="str">
        <f>IF(B94=0," ",VLOOKUP(B94,[1]Спортсмены!B$1:H$65536,2,FALSE))</f>
        <v>Морохин Николай</v>
      </c>
      <c r="D94" s="133" t="str">
        <f>IF(B94=0," ",VLOOKUP($B94,[1]Спортсмены!$B$1:$H$65536,3,FALSE))</f>
        <v>16.08.1993</v>
      </c>
      <c r="E94" s="71" t="str">
        <f>IF(B94=0," ",IF(VLOOKUP($B94,[1]Спортсмены!$B$1:$H$65536,4,FALSE)=0," ",VLOOKUP($B94,[1]Спортсмены!$B$1:$H$65536,4,FALSE)))</f>
        <v>1р</v>
      </c>
      <c r="F94" s="76" t="str">
        <f>IF(B94=0," ",VLOOKUP($B94,[1]Спортсмены!$B$1:$H$65536,5,FALSE))</f>
        <v>Рес-ка Коми</v>
      </c>
      <c r="G94" s="134" t="str">
        <f>IF(B94=0," ",VLOOKUP($B94,[1]Спортсмены!$B$1:$H$65536,6,FALSE))</f>
        <v>Сыктывкар, КДЮСШ № 1</v>
      </c>
      <c r="H94" s="486"/>
      <c r="I94" s="488"/>
      <c r="J94" s="490"/>
      <c r="K94" s="76" t="str">
        <f>IF(B94=0," ",VLOOKUP($B94,[1]Спортсмены!$B$1:$H$65536,7,FALSE))</f>
        <v>Панюкова М.А.</v>
      </c>
    </row>
    <row r="95" spans="1:11" ht="15.75" thickBot="1" x14ac:dyDescent="0.3">
      <c r="A95" s="485"/>
      <c r="B95" s="29">
        <v>334</v>
      </c>
      <c r="C95" s="294" t="str">
        <f>IF(B95=0," ",VLOOKUP(B95,[1]Спортсмены!B$1:H$65536,2,FALSE))</f>
        <v>Торопов Виталий</v>
      </c>
      <c r="D95" s="296" t="str">
        <f>IF(B95=0," ",VLOOKUP($B95,[1]Спортсмены!$B$1:$H$65536,3,FALSE))</f>
        <v>26.02.1994</v>
      </c>
      <c r="E95" s="138" t="str">
        <f>IF(B95=0," ",IF(VLOOKUP($B95,[1]Спортсмены!$B$1:$H$65536,4,FALSE)=0," ",VLOOKUP($B95,[1]Спортсмены!$B$1:$H$65536,4,FALSE)))</f>
        <v>КМС</v>
      </c>
      <c r="F95" s="294" t="str">
        <f>IF(B95=0," ",VLOOKUP($B95,[1]Спортсмены!$B$1:$H$65536,5,FALSE))</f>
        <v>Рес-ка Коми</v>
      </c>
      <c r="G95" s="295" t="str">
        <f>IF(B95=0," ",VLOOKUP($B95,[1]Спортсмены!$B$1:$H$65536,6,FALSE))</f>
        <v>Сыктывкар, КДЮСШ № 1</v>
      </c>
      <c r="H95" s="487"/>
      <c r="I95" s="489"/>
      <c r="J95" s="297"/>
      <c r="K95" s="294" t="str">
        <f>IF(B95=0," ",VLOOKUP($B95,[1]Спортсмены!$B$1:$H$65536,7,FALSE))</f>
        <v>Балясников И.Н.</v>
      </c>
    </row>
    <row r="96" spans="1:11" ht="15.75" thickTop="1" x14ac:dyDescent="0.25">
      <c r="A96" s="262"/>
      <c r="B96" s="47"/>
      <c r="C96" s="36"/>
      <c r="D96" s="238"/>
      <c r="E96" s="38"/>
      <c r="F96" s="36"/>
      <c r="G96" s="36"/>
      <c r="H96" s="264"/>
      <c r="I96" s="265"/>
      <c r="J96" s="202"/>
      <c r="K96" s="36"/>
    </row>
    <row r="97" spans="1:11" x14ac:dyDescent="0.25">
      <c r="A97" s="262"/>
      <c r="B97" s="47"/>
      <c r="C97" s="36"/>
      <c r="D97" s="238"/>
      <c r="E97" s="38"/>
      <c r="F97" s="36"/>
      <c r="G97" s="36"/>
      <c r="H97" s="264"/>
      <c r="I97" s="265"/>
      <c r="J97" s="202"/>
      <c r="K97" s="36"/>
    </row>
    <row r="98" spans="1:11" x14ac:dyDescent="0.25">
      <c r="A98" s="262"/>
      <c r="B98" s="47"/>
      <c r="C98" s="36"/>
      <c r="D98" s="238"/>
      <c r="E98" s="38"/>
      <c r="F98" s="36"/>
      <c r="G98" s="36"/>
      <c r="H98" s="264"/>
      <c r="I98" s="265"/>
      <c r="J98" s="202"/>
      <c r="K98" s="36"/>
    </row>
    <row r="99" spans="1:11" x14ac:dyDescent="0.25">
      <c r="A99" s="262"/>
      <c r="B99" s="47"/>
      <c r="C99" s="36"/>
      <c r="D99" s="238"/>
      <c r="E99" s="38"/>
      <c r="F99" s="36"/>
      <c r="G99" s="36"/>
      <c r="H99" s="264"/>
      <c r="I99" s="265"/>
      <c r="J99" s="202"/>
      <c r="K99" s="36"/>
    </row>
    <row r="100" spans="1:11" x14ac:dyDescent="0.25">
      <c r="A100" s="262"/>
      <c r="B100" s="47"/>
      <c r="C100" s="36"/>
      <c r="D100" s="238"/>
      <c r="E100" s="38"/>
      <c r="F100" s="36"/>
      <c r="G100" s="36"/>
      <c r="H100" s="264"/>
      <c r="I100" s="265"/>
      <c r="J100" s="202"/>
      <c r="K100" s="36"/>
    </row>
    <row r="101" spans="1:11" x14ac:dyDescent="0.25">
      <c r="A101" s="262"/>
      <c r="B101" s="47"/>
      <c r="C101" s="36"/>
      <c r="D101" s="238"/>
      <c r="E101" s="38"/>
      <c r="F101" s="36"/>
      <c r="G101" s="36"/>
      <c r="H101" s="264"/>
      <c r="I101" s="265"/>
      <c r="J101" s="202"/>
      <c r="K101" s="36"/>
    </row>
    <row r="102" spans="1:11" x14ac:dyDescent="0.25">
      <c r="A102" s="262"/>
      <c r="B102" s="47"/>
      <c r="C102" s="36"/>
      <c r="D102" s="238"/>
      <c r="E102" s="38"/>
      <c r="F102" s="36"/>
      <c r="G102" s="36"/>
      <c r="H102" s="264"/>
      <c r="I102" s="265"/>
      <c r="J102" s="202"/>
      <c r="K102" s="36"/>
    </row>
  </sheetData>
  <mergeCells count="134">
    <mergeCell ref="A88:A91"/>
    <mergeCell ref="H88:H91"/>
    <mergeCell ref="I88:I91"/>
    <mergeCell ref="J89:J90"/>
    <mergeCell ref="A92:A95"/>
    <mergeCell ref="H92:H95"/>
    <mergeCell ref="I92:I95"/>
    <mergeCell ref="J93:J94"/>
    <mergeCell ref="J82:J83"/>
    <mergeCell ref="K82:K83"/>
    <mergeCell ref="A84:A87"/>
    <mergeCell ref="H84:H87"/>
    <mergeCell ref="I84:I87"/>
    <mergeCell ref="J85:J86"/>
    <mergeCell ref="A81:C81"/>
    <mergeCell ref="F81:G81"/>
    <mergeCell ref="H81:I81"/>
    <mergeCell ref="A82:A83"/>
    <mergeCell ref="B82:B83"/>
    <mergeCell ref="C82:C83"/>
    <mergeCell ref="D82:D83"/>
    <mergeCell ref="E82:E83"/>
    <mergeCell ref="F82:F83"/>
    <mergeCell ref="G82:G83"/>
    <mergeCell ref="H82:H83"/>
    <mergeCell ref="I82:I83"/>
    <mergeCell ref="A72:A75"/>
    <mergeCell ref="H72:H75"/>
    <mergeCell ref="I72:I75"/>
    <mergeCell ref="J73:J74"/>
    <mergeCell ref="A76:A79"/>
    <mergeCell ref="H76:H79"/>
    <mergeCell ref="I76:I79"/>
    <mergeCell ref="J77:J78"/>
    <mergeCell ref="K65:K66"/>
    <mergeCell ref="J67:K67"/>
    <mergeCell ref="A68:A71"/>
    <mergeCell ref="H68:H71"/>
    <mergeCell ref="I68:I71"/>
    <mergeCell ref="J69:J70"/>
    <mergeCell ref="F65:F66"/>
    <mergeCell ref="G65:G66"/>
    <mergeCell ref="H65:H66"/>
    <mergeCell ref="I65:I66"/>
    <mergeCell ref="J65:J66"/>
    <mergeCell ref="A65:A66"/>
    <mergeCell ref="B65:B66"/>
    <mergeCell ref="C65:C66"/>
    <mergeCell ref="D65:D66"/>
    <mergeCell ref="E65:E66"/>
    <mergeCell ref="A64:C64"/>
    <mergeCell ref="F64:G64"/>
    <mergeCell ref="H64:I64"/>
    <mergeCell ref="A59:A62"/>
    <mergeCell ref="H59:H62"/>
    <mergeCell ref="I59:I62"/>
    <mergeCell ref="J60:J61"/>
    <mergeCell ref="G40:G41"/>
    <mergeCell ref="H40:H41"/>
    <mergeCell ref="I40:I41"/>
    <mergeCell ref="J40:J41"/>
    <mergeCell ref="H42:J42"/>
    <mergeCell ref="A43:A46"/>
    <mergeCell ref="H43:H46"/>
    <mergeCell ref="I43:I46"/>
    <mergeCell ref="J44:J45"/>
    <mergeCell ref="A55:A58"/>
    <mergeCell ref="H55:H58"/>
    <mergeCell ref="I55:I58"/>
    <mergeCell ref="J56:J57"/>
    <mergeCell ref="A47:A50"/>
    <mergeCell ref="H47:H50"/>
    <mergeCell ref="I47:I50"/>
    <mergeCell ref="J48:J49"/>
    <mergeCell ref="G7:G8"/>
    <mergeCell ref="H7:H8"/>
    <mergeCell ref="I7:I8"/>
    <mergeCell ref="K40:K41"/>
    <mergeCell ref="B40:B41"/>
    <mergeCell ref="C40:C41"/>
    <mergeCell ref="D40:D41"/>
    <mergeCell ref="E40:E41"/>
    <mergeCell ref="F40:F41"/>
    <mergeCell ref="H22:H25"/>
    <mergeCell ref="I22:I25"/>
    <mergeCell ref="J23:J24"/>
    <mergeCell ref="H26:H29"/>
    <mergeCell ref="I26:I29"/>
    <mergeCell ref="J27:J28"/>
    <mergeCell ref="F39:G39"/>
    <mergeCell ref="H39:I39"/>
    <mergeCell ref="A1:K1"/>
    <mergeCell ref="A2:K2"/>
    <mergeCell ref="H5:K5"/>
    <mergeCell ref="F6:G6"/>
    <mergeCell ref="H6:I6"/>
    <mergeCell ref="J7:J8"/>
    <mergeCell ref="A14:A17"/>
    <mergeCell ref="H14:H17"/>
    <mergeCell ref="I14:I17"/>
    <mergeCell ref="J15:J16"/>
    <mergeCell ref="K7:K8"/>
    <mergeCell ref="I9:K9"/>
    <mergeCell ref="A10:A13"/>
    <mergeCell ref="H10:H13"/>
    <mergeCell ref="I10:I13"/>
    <mergeCell ref="J11:J12"/>
    <mergeCell ref="A3:K3"/>
    <mergeCell ref="A4:K4"/>
    <mergeCell ref="A7:A8"/>
    <mergeCell ref="B7:B8"/>
    <mergeCell ref="C7:C8"/>
    <mergeCell ref="D7:D8"/>
    <mergeCell ref="E7:E8"/>
    <mergeCell ref="F7:F8"/>
    <mergeCell ref="A51:A54"/>
    <mergeCell ref="H51:H54"/>
    <mergeCell ref="I51:I54"/>
    <mergeCell ref="J52:J53"/>
    <mergeCell ref="A18:A21"/>
    <mergeCell ref="H18:H21"/>
    <mergeCell ref="I18:I21"/>
    <mergeCell ref="J19:J20"/>
    <mergeCell ref="A30:A33"/>
    <mergeCell ref="H30:H33"/>
    <mergeCell ref="I30:I33"/>
    <mergeCell ref="J31:J32"/>
    <mergeCell ref="A34:A37"/>
    <mergeCell ref="H34:H37"/>
    <mergeCell ref="I34:I37"/>
    <mergeCell ref="J35:J36"/>
    <mergeCell ref="A22:A25"/>
    <mergeCell ref="A26:A29"/>
    <mergeCell ref="A40:A4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opLeftCell="A22" workbookViewId="0">
      <selection activeCell="U19" sqref="U19"/>
    </sheetView>
  </sheetViews>
  <sheetFormatPr defaultRowHeight="15" x14ac:dyDescent="0.25"/>
  <cols>
    <col min="1" max="1" width="4.140625" customWidth="1"/>
    <col min="2" max="2" width="6.5703125" customWidth="1"/>
    <col min="3" max="3" width="15.7109375" customWidth="1"/>
    <col min="4" max="4" width="9.42578125" customWidth="1"/>
    <col min="5" max="5" width="8.140625" customWidth="1"/>
    <col min="6" max="6" width="13.5703125" customWidth="1"/>
    <col min="7" max="7" width="18.5703125" customWidth="1"/>
    <col min="8" max="8" width="7.28515625" customWidth="1"/>
    <col min="9" max="9" width="5.140625" customWidth="1"/>
    <col min="10" max="10" width="6.140625" customWidth="1"/>
    <col min="11" max="11" width="6.42578125" customWidth="1"/>
    <col min="12" max="12" width="6.5703125" customWidth="1"/>
    <col min="13" max="13" width="7.7109375" customWidth="1"/>
    <col min="14" max="14" width="6.140625" customWidth="1"/>
    <col min="15" max="15" width="7.42578125" customWidth="1"/>
    <col min="16" max="16" width="6" customWidth="1"/>
    <col min="17" max="17" width="5.7109375" customWidth="1"/>
    <col min="18" max="18" width="6.140625" customWidth="1"/>
    <col min="19" max="19" width="17.140625" customWidth="1"/>
  </cols>
  <sheetData>
    <row r="1" spans="1:19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</row>
    <row r="2" spans="1:19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  <c r="P2" s="410"/>
      <c r="Q2" s="410"/>
      <c r="R2" s="410"/>
      <c r="S2" s="410"/>
    </row>
    <row r="3" spans="1:19" ht="20.25" x14ac:dyDescent="0.3">
      <c r="A3" s="411" t="s">
        <v>145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</row>
    <row r="4" spans="1:19" ht="18" x14ac:dyDescent="0.25">
      <c r="A4" s="1"/>
      <c r="B4" s="116"/>
      <c r="C4" s="116"/>
      <c r="D4" s="116"/>
      <c r="E4" s="116"/>
      <c r="F4" s="116"/>
      <c r="G4" s="116"/>
      <c r="H4" s="116"/>
      <c r="I4" s="2" t="s">
        <v>0</v>
      </c>
      <c r="J4" s="2"/>
      <c r="K4" s="2"/>
      <c r="L4" s="2"/>
      <c r="M4" s="2"/>
      <c r="N4" s="116"/>
      <c r="O4" s="116"/>
      <c r="P4" s="116"/>
      <c r="Q4" s="116"/>
    </row>
    <row r="5" spans="1:19" x14ac:dyDescent="0.25">
      <c r="A5" s="425"/>
      <c r="B5" s="425"/>
      <c r="C5" s="425"/>
      <c r="D5" s="210"/>
      <c r="E5" s="210"/>
      <c r="F5" s="210"/>
      <c r="G5" s="210"/>
      <c r="H5" s="210"/>
      <c r="I5" s="119"/>
      <c r="J5" s="119"/>
      <c r="K5" s="119"/>
      <c r="L5" s="211"/>
      <c r="M5" s="211"/>
      <c r="N5" s="211"/>
      <c r="O5" s="211"/>
      <c r="P5" s="6" t="s">
        <v>2</v>
      </c>
      <c r="Q5" s="211"/>
    </row>
    <row r="6" spans="1:19" x14ac:dyDescent="0.25">
      <c r="A6" s="1"/>
      <c r="B6" s="377"/>
      <c r="C6" s="377"/>
      <c r="D6" s="377"/>
      <c r="E6" s="377"/>
      <c r="F6" s="377"/>
      <c r="G6" s="377"/>
      <c r="H6" s="377"/>
      <c r="I6" s="119" t="s">
        <v>97</v>
      </c>
      <c r="J6" s="378"/>
      <c r="K6" s="261"/>
      <c r="L6" s="202"/>
      <c r="M6" s="202"/>
      <c r="N6" s="202"/>
      <c r="O6" s="202"/>
      <c r="P6" s="8" t="s">
        <v>94</v>
      </c>
      <c r="Q6" s="202"/>
    </row>
    <row r="7" spans="1:19" x14ac:dyDescent="0.25">
      <c r="A7" s="523" t="s">
        <v>5</v>
      </c>
      <c r="B7" s="523" t="s">
        <v>42</v>
      </c>
      <c r="C7" s="523" t="s">
        <v>7</v>
      </c>
      <c r="D7" s="523" t="s">
        <v>71</v>
      </c>
      <c r="E7" s="523" t="s">
        <v>68</v>
      </c>
      <c r="F7" s="525" t="s">
        <v>10</v>
      </c>
      <c r="G7" s="525" t="s">
        <v>46</v>
      </c>
      <c r="H7" s="379"/>
      <c r="I7" s="527" t="s">
        <v>163</v>
      </c>
      <c r="J7" s="528"/>
      <c r="K7" s="528"/>
      <c r="L7" s="529"/>
      <c r="M7" s="527" t="s">
        <v>172</v>
      </c>
      <c r="N7" s="528"/>
      <c r="O7" s="529"/>
      <c r="P7" s="530" t="s">
        <v>177</v>
      </c>
      <c r="Q7" s="530" t="s">
        <v>75</v>
      </c>
      <c r="R7" s="532" t="s">
        <v>70</v>
      </c>
      <c r="S7" s="530" t="s">
        <v>15</v>
      </c>
    </row>
    <row r="8" spans="1:19" x14ac:dyDescent="0.25">
      <c r="A8" s="524"/>
      <c r="B8" s="524"/>
      <c r="C8" s="524"/>
      <c r="D8" s="524"/>
      <c r="E8" s="524"/>
      <c r="F8" s="526"/>
      <c r="G8" s="526"/>
      <c r="H8" s="380"/>
      <c r="I8" s="381">
        <v>60</v>
      </c>
      <c r="J8" s="382" t="s">
        <v>72</v>
      </c>
      <c r="K8" s="382" t="s">
        <v>73</v>
      </c>
      <c r="L8" s="382" t="s">
        <v>74</v>
      </c>
      <c r="M8" s="382" t="s">
        <v>178</v>
      </c>
      <c r="N8" s="382" t="s">
        <v>76</v>
      </c>
      <c r="O8" s="383">
        <v>1000</v>
      </c>
      <c r="P8" s="531"/>
      <c r="Q8" s="531"/>
      <c r="R8" s="533"/>
      <c r="S8" s="531"/>
    </row>
    <row r="9" spans="1:19" x14ac:dyDescent="0.25">
      <c r="A9" s="522" t="s">
        <v>179</v>
      </c>
      <c r="B9" s="522"/>
      <c r="C9" s="522"/>
      <c r="D9" s="522"/>
      <c r="E9" s="522"/>
      <c r="F9" s="522"/>
      <c r="G9" s="522"/>
      <c r="H9" s="522"/>
      <c r="I9" s="522"/>
      <c r="J9" s="522"/>
      <c r="K9" s="522"/>
      <c r="L9" s="522"/>
      <c r="M9" s="522"/>
      <c r="N9" s="522"/>
      <c r="O9" s="522"/>
      <c r="P9" s="522"/>
      <c r="Q9" s="522"/>
      <c r="R9" s="522"/>
      <c r="S9" s="522"/>
    </row>
    <row r="10" spans="1:19" ht="22.5" x14ac:dyDescent="0.25">
      <c r="A10" s="243">
        <v>2</v>
      </c>
      <c r="B10" s="176">
        <v>95</v>
      </c>
      <c r="C10" s="244" t="str">
        <f>IF(B10=0," ",VLOOKUP(B10,[1]Спортсмены!B$1:H$65536,2,FALSE))</f>
        <v>Елфимов Арсений</v>
      </c>
      <c r="D10" s="298" t="str">
        <f>IF(B10=0," ",VLOOKUP($B10,[1]Спортсмены!$B$1:$H$65536,3,FALSE))</f>
        <v>17.09.2001</v>
      </c>
      <c r="E10" s="177" t="str">
        <f>IF(B10=0," ",IF(VLOOKUP($B10,[1]Спортсмены!$B$1:$H$65536,4,FALSE)=0," ",VLOOKUP($B10,[1]Спортсмены!$B$1:$H$65536,4,FALSE)))</f>
        <v>2р</v>
      </c>
      <c r="F10" s="246" t="str">
        <f>IF(B10=0," ",VLOOKUP($B10,[1]Спортсмены!$B$1:$H$65536,5,FALSE))</f>
        <v>Ярославская</v>
      </c>
      <c r="G10" s="247" t="str">
        <f>IF(B10=0," ",VLOOKUP($B10,[1]Спортсмены!$B$1:$H$65536,6,FALSE))</f>
        <v>Рыбинск, СДЮСШОР-2</v>
      </c>
      <c r="H10" s="384" t="s">
        <v>180</v>
      </c>
      <c r="I10" s="240">
        <v>8.9467592592592593E-5</v>
      </c>
      <c r="J10" s="241">
        <v>5.6</v>
      </c>
      <c r="K10" s="242">
        <v>12.92</v>
      </c>
      <c r="L10" s="385">
        <v>1.72</v>
      </c>
      <c r="M10" s="240">
        <v>1.0486111111111111E-4</v>
      </c>
      <c r="N10" s="241">
        <v>3.2</v>
      </c>
      <c r="O10" s="212">
        <v>2.1870370370370372E-3</v>
      </c>
      <c r="P10" s="248"/>
      <c r="Q10" s="177"/>
      <c r="R10" s="177"/>
      <c r="S10" s="249" t="str">
        <f>IF(B10=0," ",VLOOKUP($B10,[1]Спортсмены!$B$1:$H$65536,7,FALSE))</f>
        <v>Пивентьевы С.А., И.В.</v>
      </c>
    </row>
    <row r="11" spans="1:19" x14ac:dyDescent="0.25">
      <c r="A11" s="252"/>
      <c r="B11" s="27"/>
      <c r="C11" s="134"/>
      <c r="D11" s="386"/>
      <c r="E11" s="71"/>
      <c r="F11" s="76"/>
      <c r="G11" s="387"/>
      <c r="H11" s="384" t="s">
        <v>60</v>
      </c>
      <c r="I11" s="388">
        <v>640</v>
      </c>
      <c r="J11" s="388">
        <v>502</v>
      </c>
      <c r="K11" s="388">
        <v>663</v>
      </c>
      <c r="L11" s="388">
        <v>560</v>
      </c>
      <c r="M11" s="388">
        <v>733</v>
      </c>
      <c r="N11" s="388">
        <v>406</v>
      </c>
      <c r="O11" s="389">
        <v>598</v>
      </c>
      <c r="P11" s="390"/>
      <c r="Q11" s="236"/>
      <c r="R11" s="236"/>
      <c r="S11" s="74"/>
    </row>
    <row r="12" spans="1:19" x14ac:dyDescent="0.25">
      <c r="A12" s="252"/>
      <c r="B12" s="27"/>
      <c r="C12" s="134"/>
      <c r="D12" s="386"/>
      <c r="E12" s="71"/>
      <c r="F12" s="76"/>
      <c r="G12" s="387"/>
      <c r="H12" s="384" t="s">
        <v>181</v>
      </c>
      <c r="I12" s="388">
        <v>640</v>
      </c>
      <c r="J12" s="391">
        <f>SUM(I11:J11)</f>
        <v>1142</v>
      </c>
      <c r="K12" s="391">
        <f>J12+K11</f>
        <v>1805</v>
      </c>
      <c r="L12" s="391">
        <f>K12+L11</f>
        <v>2365</v>
      </c>
      <c r="M12" s="391">
        <f>L12+M11</f>
        <v>3098</v>
      </c>
      <c r="N12" s="391">
        <f>M12+N11</f>
        <v>3504</v>
      </c>
      <c r="O12" s="391">
        <f>N12+O11</f>
        <v>4102</v>
      </c>
      <c r="P12" s="390">
        <v>4102</v>
      </c>
      <c r="Q12" s="236" t="s">
        <v>18</v>
      </c>
      <c r="R12" s="236" t="s">
        <v>21</v>
      </c>
      <c r="S12" s="74"/>
    </row>
    <row r="13" spans="1:19" x14ac:dyDescent="0.25">
      <c r="A13" s="392"/>
      <c r="B13" s="393"/>
      <c r="C13" s="394"/>
      <c r="D13" s="395"/>
      <c r="E13" s="396"/>
      <c r="F13" s="397"/>
      <c r="G13" s="398"/>
      <c r="H13" s="399" t="s">
        <v>91</v>
      </c>
      <c r="I13" s="400">
        <v>2</v>
      </c>
      <c r="J13" s="400">
        <v>2</v>
      </c>
      <c r="K13" s="400">
        <v>2</v>
      </c>
      <c r="L13" s="400">
        <v>1</v>
      </c>
      <c r="M13" s="400">
        <v>1</v>
      </c>
      <c r="N13" s="400">
        <v>1</v>
      </c>
      <c r="O13" s="401">
        <v>1</v>
      </c>
      <c r="P13" s="402"/>
      <c r="Q13" s="403"/>
      <c r="R13" s="403"/>
      <c r="S13" s="404"/>
    </row>
    <row r="14" spans="1:19" x14ac:dyDescent="0.25">
      <c r="A14" s="243">
        <v>1</v>
      </c>
      <c r="B14" s="176">
        <v>266</v>
      </c>
      <c r="C14" s="244" t="str">
        <f>IF(B14=0," ",VLOOKUP(B14,[1]Спортсмены!B$1:H$65536,2,FALSE))</f>
        <v>Мысин Иван</v>
      </c>
      <c r="D14" s="298" t="str">
        <f>IF(B14=0," ",VLOOKUP($B14,[1]Спортсмены!$B$1:$H$65536,3,FALSE))</f>
        <v>24.07.1999</v>
      </c>
      <c r="E14" s="177" t="str">
        <f>IF(B14=0," ",IF(VLOOKUP($B14,[1]Спортсмены!$B$1:$H$65536,4,FALSE)=0," ",VLOOKUP($B14,[1]Спортсмены!$B$1:$H$65536,4,FALSE)))</f>
        <v>2р</v>
      </c>
      <c r="F14" s="246" t="str">
        <f>IF(B14=0," ",VLOOKUP($B14,[1]Спортсмены!$B$1:$H$65536,5,FALSE))</f>
        <v>Владимирская</v>
      </c>
      <c r="G14" s="247" t="str">
        <f>IF(B14=0," ",VLOOKUP($B14,[1]Спортсмены!$B$1:$H$65536,6,FALSE))</f>
        <v>Ковров, СКиД</v>
      </c>
      <c r="H14" s="384" t="s">
        <v>180</v>
      </c>
      <c r="I14" s="240">
        <v>8.6226851851851859E-5</v>
      </c>
      <c r="J14" s="241">
        <v>5.85</v>
      </c>
      <c r="K14" s="242">
        <v>11.61</v>
      </c>
      <c r="L14" s="385">
        <v>1.51</v>
      </c>
      <c r="M14" s="240">
        <v>1.1203703703703702E-4</v>
      </c>
      <c r="N14" s="242">
        <v>0</v>
      </c>
      <c r="O14" s="212">
        <v>2.2462962962962961E-3</v>
      </c>
      <c r="P14" s="248"/>
      <c r="Q14" s="177"/>
      <c r="R14" s="177"/>
      <c r="S14" s="249" t="str">
        <f>IF(B14=0," ",VLOOKUP($B14,[1]Спортсмены!$B$1:$H$65536,7,FALSE))</f>
        <v>Новиков С.А.</v>
      </c>
    </row>
    <row r="15" spans="1:19" x14ac:dyDescent="0.25">
      <c r="A15" s="252"/>
      <c r="B15" s="27"/>
      <c r="C15" s="134"/>
      <c r="D15" s="386"/>
      <c r="E15" s="71"/>
      <c r="F15" s="76"/>
      <c r="G15" s="387"/>
      <c r="H15" s="384" t="s">
        <v>60</v>
      </c>
      <c r="I15" s="388">
        <v>729</v>
      </c>
      <c r="J15" s="388">
        <v>554</v>
      </c>
      <c r="K15" s="388">
        <v>583</v>
      </c>
      <c r="L15" s="388">
        <v>396</v>
      </c>
      <c r="M15" s="388">
        <v>603</v>
      </c>
      <c r="N15" s="388">
        <v>0</v>
      </c>
      <c r="O15" s="389">
        <v>534</v>
      </c>
      <c r="P15" s="390"/>
      <c r="Q15" s="236"/>
      <c r="R15" s="236"/>
      <c r="S15" s="74"/>
    </row>
    <row r="16" spans="1:19" x14ac:dyDescent="0.25">
      <c r="A16" s="252"/>
      <c r="B16" s="27"/>
      <c r="C16" s="134"/>
      <c r="D16" s="386"/>
      <c r="E16" s="71"/>
      <c r="F16" s="76"/>
      <c r="G16" s="387"/>
      <c r="H16" s="384" t="s">
        <v>181</v>
      </c>
      <c r="I16" s="388">
        <v>729</v>
      </c>
      <c r="J16" s="391">
        <f>SUM(I15:J15)</f>
        <v>1283</v>
      </c>
      <c r="K16" s="391">
        <f>J16+K15</f>
        <v>1866</v>
      </c>
      <c r="L16" s="391">
        <f>K16+L15</f>
        <v>2262</v>
      </c>
      <c r="M16" s="391">
        <f>L16+M15</f>
        <v>2865</v>
      </c>
      <c r="N16" s="391">
        <f>M16+N15</f>
        <v>2865</v>
      </c>
      <c r="O16" s="391">
        <f>N16+O15</f>
        <v>3399</v>
      </c>
      <c r="P16" s="390">
        <v>3399</v>
      </c>
      <c r="Q16" s="236" t="s">
        <v>87</v>
      </c>
      <c r="R16" s="236" t="s">
        <v>65</v>
      </c>
      <c r="S16" s="74"/>
    </row>
    <row r="17" spans="1:19" x14ac:dyDescent="0.25">
      <c r="A17" s="392"/>
      <c r="B17" s="393"/>
      <c r="C17" s="394"/>
      <c r="D17" s="395"/>
      <c r="E17" s="396"/>
      <c r="F17" s="397"/>
      <c r="G17" s="398"/>
      <c r="H17" s="399" t="s">
        <v>91</v>
      </c>
      <c r="I17" s="400">
        <v>1</v>
      </c>
      <c r="J17" s="400">
        <v>1</v>
      </c>
      <c r="K17" s="400">
        <v>1</v>
      </c>
      <c r="L17" s="400">
        <v>2</v>
      </c>
      <c r="M17" s="400">
        <v>2</v>
      </c>
      <c r="N17" s="400">
        <v>2</v>
      </c>
      <c r="O17" s="401">
        <v>2</v>
      </c>
      <c r="P17" s="402"/>
      <c r="Q17" s="403"/>
      <c r="R17" s="403"/>
      <c r="S17" s="404"/>
    </row>
    <row r="18" spans="1:19" ht="22.5" x14ac:dyDescent="0.25">
      <c r="A18" s="243">
        <v>3</v>
      </c>
      <c r="B18" s="176">
        <v>285</v>
      </c>
      <c r="C18" s="244" t="str">
        <f>IF(B18=0," ",VLOOKUP(B18,[1]Спортсмены!B$1:H$65536,2,FALSE))</f>
        <v>Степин Алексей</v>
      </c>
      <c r="D18" s="298" t="str">
        <f>IF(B18=0," ",VLOOKUP($B18,[1]Спортсмены!$B$1:$H$65536,3,FALSE))</f>
        <v>06.09.2001</v>
      </c>
      <c r="E18" s="177" t="str">
        <f>IF(B18=0," ",IF(VLOOKUP($B18,[1]Спортсмены!$B$1:$H$65536,4,FALSE)=0," ",VLOOKUP($B18,[1]Спортсмены!$B$1:$H$65536,4,FALSE)))</f>
        <v>2р</v>
      </c>
      <c r="F18" s="246" t="str">
        <f>IF(B18=0," ",VLOOKUP($B18,[1]Спортсмены!$B$1:$H$65536,5,FALSE))</f>
        <v>Владимирская</v>
      </c>
      <c r="G18" s="247" t="str">
        <f>IF(B18=0," ",VLOOKUP($B18,[1]Спортсмены!$B$1:$H$65536,6,FALSE))</f>
        <v>Александров, ДЮСШ им. О. Даниловой</v>
      </c>
      <c r="H18" s="384" t="s">
        <v>180</v>
      </c>
      <c r="I18" s="240">
        <v>9.0972222222222227E-5</v>
      </c>
      <c r="J18" s="241">
        <v>5.6</v>
      </c>
      <c r="K18" s="242">
        <v>7.96</v>
      </c>
      <c r="L18" s="385">
        <v>1.63</v>
      </c>
      <c r="M18" s="240">
        <v>1.0567129629629631E-4</v>
      </c>
      <c r="N18" s="242">
        <v>0</v>
      </c>
      <c r="O18" s="212">
        <v>2.7986111111111111E-3</v>
      </c>
      <c r="P18" s="248"/>
      <c r="Q18" s="177"/>
      <c r="R18" s="177"/>
      <c r="S18" s="249" t="str">
        <f>IF(B18=0," ",VLOOKUP($B18,[1]Спортсмены!$B$1:$H$65536,7,FALSE))</f>
        <v>Сычев А.С.</v>
      </c>
    </row>
    <row r="19" spans="1:19" x14ac:dyDescent="0.25">
      <c r="A19" s="252"/>
      <c r="B19" s="27"/>
      <c r="C19" s="134"/>
      <c r="D19" s="386"/>
      <c r="E19" s="71"/>
      <c r="F19" s="76"/>
      <c r="G19" s="387"/>
      <c r="H19" s="384" t="s">
        <v>60</v>
      </c>
      <c r="I19" s="388">
        <v>601</v>
      </c>
      <c r="J19" s="388">
        <v>502</v>
      </c>
      <c r="K19" s="388">
        <v>364</v>
      </c>
      <c r="L19" s="388">
        <v>488</v>
      </c>
      <c r="M19" s="388">
        <v>717</v>
      </c>
      <c r="N19" s="388">
        <v>0</v>
      </c>
      <c r="O19" s="389">
        <v>190</v>
      </c>
      <c r="P19" s="390"/>
      <c r="Q19" s="236"/>
      <c r="R19" s="236"/>
      <c r="S19" s="74"/>
    </row>
    <row r="20" spans="1:19" x14ac:dyDescent="0.25">
      <c r="A20" s="252"/>
      <c r="B20" s="27"/>
      <c r="C20" s="134"/>
      <c r="D20" s="386"/>
      <c r="E20" s="71"/>
      <c r="F20" s="76"/>
      <c r="G20" s="387"/>
      <c r="H20" s="384" t="s">
        <v>181</v>
      </c>
      <c r="I20" s="388">
        <v>601</v>
      </c>
      <c r="J20" s="391">
        <f>SUM(I19:J19)</f>
        <v>1103</v>
      </c>
      <c r="K20" s="391">
        <f>J20+K19</f>
        <v>1467</v>
      </c>
      <c r="L20" s="391">
        <f>K20+L19</f>
        <v>1955</v>
      </c>
      <c r="M20" s="391">
        <f>L20+M19</f>
        <v>2672</v>
      </c>
      <c r="N20" s="391">
        <f>M20+N19</f>
        <v>2672</v>
      </c>
      <c r="O20" s="391">
        <f>N20+O19</f>
        <v>2862</v>
      </c>
      <c r="P20" s="390">
        <v>2862</v>
      </c>
      <c r="Q20" s="236" t="s">
        <v>141</v>
      </c>
      <c r="R20" s="236">
        <v>0</v>
      </c>
      <c r="S20" s="74"/>
    </row>
    <row r="21" spans="1:19" x14ac:dyDescent="0.25">
      <c r="A21" s="392"/>
      <c r="B21" s="393"/>
      <c r="C21" s="394"/>
      <c r="D21" s="395"/>
      <c r="E21" s="396"/>
      <c r="F21" s="397"/>
      <c r="G21" s="398"/>
      <c r="H21" s="399" t="s">
        <v>91</v>
      </c>
      <c r="I21" s="400">
        <v>3</v>
      </c>
      <c r="J21" s="400">
        <v>3</v>
      </c>
      <c r="K21" s="400">
        <v>3</v>
      </c>
      <c r="L21" s="400">
        <v>3</v>
      </c>
      <c r="M21" s="400">
        <v>3</v>
      </c>
      <c r="N21" s="400">
        <v>3</v>
      </c>
      <c r="O21" s="401">
        <v>3</v>
      </c>
      <c r="P21" s="402"/>
      <c r="Q21" s="403"/>
      <c r="R21" s="403"/>
      <c r="S21" s="404"/>
    </row>
    <row r="22" spans="1:19" ht="15.75" thickBot="1" x14ac:dyDescent="0.3">
      <c r="A22" s="213"/>
      <c r="B22" s="213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43"/>
      <c r="R22" s="33"/>
      <c r="S22" s="31" t="str">
        <f>IF(B22=0," ",VLOOKUP($B22,[1]Спортсмены!$B$1:$H$65536,7,FALSE))</f>
        <v xml:space="preserve"> </v>
      </c>
    </row>
    <row r="23" spans="1:19" ht="15.75" thickTop="1" x14ac:dyDescent="0.25">
      <c r="A23" s="425"/>
      <c r="B23" s="425"/>
      <c r="C23" s="425"/>
      <c r="D23" s="210"/>
      <c r="E23" s="210"/>
      <c r="F23" s="210"/>
      <c r="G23" s="210"/>
      <c r="H23" s="210"/>
      <c r="I23" s="119" t="s">
        <v>101</v>
      </c>
      <c r="J23" s="119"/>
      <c r="K23" s="119"/>
      <c r="L23" s="211"/>
      <c r="M23" s="211"/>
      <c r="N23" s="211"/>
      <c r="O23" s="211"/>
      <c r="P23" s="8" t="s">
        <v>94</v>
      </c>
      <c r="Q23" s="211"/>
    </row>
    <row r="24" spans="1:19" x14ac:dyDescent="0.25">
      <c r="A24" s="523" t="s">
        <v>5</v>
      </c>
      <c r="B24" s="523" t="s">
        <v>42</v>
      </c>
      <c r="C24" s="523" t="s">
        <v>7</v>
      </c>
      <c r="D24" s="523" t="s">
        <v>71</v>
      </c>
      <c r="E24" s="523" t="s">
        <v>68</v>
      </c>
      <c r="F24" s="525" t="s">
        <v>10</v>
      </c>
      <c r="G24" s="525" t="s">
        <v>46</v>
      </c>
      <c r="H24" s="379"/>
      <c r="I24" s="527" t="s">
        <v>163</v>
      </c>
      <c r="J24" s="528"/>
      <c r="K24" s="528"/>
      <c r="L24" s="529"/>
      <c r="M24" s="527" t="s">
        <v>172</v>
      </c>
      <c r="N24" s="528"/>
      <c r="O24" s="529"/>
      <c r="P24" s="530" t="s">
        <v>177</v>
      </c>
      <c r="Q24" s="530" t="s">
        <v>75</v>
      </c>
      <c r="R24" s="532" t="s">
        <v>70</v>
      </c>
      <c r="S24" s="530" t="s">
        <v>15</v>
      </c>
    </row>
    <row r="25" spans="1:19" x14ac:dyDescent="0.25">
      <c r="A25" s="524"/>
      <c r="B25" s="524"/>
      <c r="C25" s="524"/>
      <c r="D25" s="524"/>
      <c r="E25" s="524"/>
      <c r="F25" s="526"/>
      <c r="G25" s="526"/>
      <c r="H25" s="380"/>
      <c r="I25" s="381">
        <v>60</v>
      </c>
      <c r="J25" s="382" t="s">
        <v>72</v>
      </c>
      <c r="K25" s="382" t="s">
        <v>73</v>
      </c>
      <c r="L25" s="382" t="s">
        <v>74</v>
      </c>
      <c r="M25" s="382" t="s">
        <v>178</v>
      </c>
      <c r="N25" s="382" t="s">
        <v>76</v>
      </c>
      <c r="O25" s="383">
        <v>1000</v>
      </c>
      <c r="P25" s="531"/>
      <c r="Q25" s="531"/>
      <c r="R25" s="533"/>
      <c r="S25" s="531"/>
    </row>
    <row r="26" spans="1:19" x14ac:dyDescent="0.25">
      <c r="A26" s="522" t="s">
        <v>179</v>
      </c>
      <c r="B26" s="522"/>
      <c r="C26" s="522"/>
      <c r="D26" s="522"/>
      <c r="E26" s="522"/>
      <c r="F26" s="522"/>
      <c r="G26" s="522"/>
      <c r="H26" s="522"/>
      <c r="I26" s="522"/>
      <c r="J26" s="522"/>
      <c r="K26" s="522"/>
      <c r="L26" s="522"/>
      <c r="M26" s="522"/>
      <c r="N26" s="522"/>
      <c r="O26" s="522"/>
      <c r="P26" s="522"/>
      <c r="Q26" s="522"/>
      <c r="R26" s="522"/>
      <c r="S26" s="522"/>
    </row>
    <row r="27" spans="1:19" ht="22.5" x14ac:dyDescent="0.25">
      <c r="A27" s="243">
        <v>1</v>
      </c>
      <c r="B27" s="176">
        <v>120</v>
      </c>
      <c r="C27" s="244" t="str">
        <f>IF(B27=0," ",VLOOKUP(B27,[1]Спортсмены!B$1:H$65536,2,FALSE))</f>
        <v>Юзбашян Георгий</v>
      </c>
      <c r="D27" s="298" t="str">
        <f>IF(B27=0," ",VLOOKUP($B27,[1]Спортсмены!$B$1:$H$65536,3,FALSE))</f>
        <v>07.02.1998</v>
      </c>
      <c r="E27" s="177" t="str">
        <f>IF(B27=0," ",IF(VLOOKUP($B27,[1]Спортсмены!$B$1:$H$65536,4,FALSE)=0," ",VLOOKUP($B27,[1]Спортсмены!$B$1:$H$65536,4,FALSE)))</f>
        <v>2р</v>
      </c>
      <c r="F27" s="246" t="str">
        <f>IF(B27=0," ",VLOOKUP($B27,[1]Спортсмены!$B$1:$H$65536,5,FALSE))</f>
        <v>Ярославская</v>
      </c>
      <c r="G27" s="247" t="str">
        <f>IF(B27=0," ",VLOOKUP($B27,[1]Спортсмены!$B$1:$H$65536,6,FALSE))</f>
        <v>Рыбинск, СДЮСШОР-2</v>
      </c>
      <c r="H27" s="384" t="s">
        <v>180</v>
      </c>
      <c r="I27" s="240">
        <v>9.675925925925927E-5</v>
      </c>
      <c r="J27" s="241">
        <v>4.88</v>
      </c>
      <c r="K27" s="242">
        <v>9.56</v>
      </c>
      <c r="L27" s="385">
        <v>1.51</v>
      </c>
      <c r="M27" s="240">
        <v>1.2268518518518517E-4</v>
      </c>
      <c r="N27" s="241">
        <v>2.4</v>
      </c>
      <c r="O27" s="212">
        <v>2.4181712962962963E-3</v>
      </c>
      <c r="P27" s="248"/>
      <c r="Q27" s="177"/>
      <c r="R27" s="177"/>
      <c r="S27" s="249" t="str">
        <f>IF(B27=0," ",VLOOKUP($B27,[1]Спортсмены!$B$1:$H$65536,7,FALSE))</f>
        <v>Пивентьевы С.А., И.В.</v>
      </c>
    </row>
    <row r="28" spans="1:19" x14ac:dyDescent="0.25">
      <c r="A28" s="252"/>
      <c r="B28" s="27"/>
      <c r="C28" s="134"/>
      <c r="D28" s="386"/>
      <c r="E28" s="71"/>
      <c r="F28" s="76"/>
      <c r="G28" s="387"/>
      <c r="H28" s="384" t="s">
        <v>60</v>
      </c>
      <c r="I28" s="388">
        <v>460</v>
      </c>
      <c r="J28" s="388">
        <v>360</v>
      </c>
      <c r="K28" s="388">
        <v>460</v>
      </c>
      <c r="L28" s="388">
        <v>396</v>
      </c>
      <c r="M28" s="388">
        <v>433</v>
      </c>
      <c r="N28" s="388">
        <v>220</v>
      </c>
      <c r="O28" s="389">
        <v>410</v>
      </c>
      <c r="P28" s="390"/>
      <c r="Q28" s="236"/>
      <c r="R28" s="236"/>
      <c r="S28" s="74"/>
    </row>
    <row r="29" spans="1:19" x14ac:dyDescent="0.25">
      <c r="A29" s="252"/>
      <c r="B29" s="27"/>
      <c r="C29" s="134"/>
      <c r="D29" s="386"/>
      <c r="E29" s="71"/>
      <c r="F29" s="76"/>
      <c r="G29" s="387"/>
      <c r="H29" s="384" t="s">
        <v>181</v>
      </c>
      <c r="I29" s="388">
        <v>460</v>
      </c>
      <c r="J29" s="391">
        <f>SUM(I28:J28)</f>
        <v>820</v>
      </c>
      <c r="K29" s="391">
        <f>J29+K28</f>
        <v>1280</v>
      </c>
      <c r="L29" s="391">
        <f>K29+L28</f>
        <v>1676</v>
      </c>
      <c r="M29" s="391">
        <f>L29+M28</f>
        <v>2109</v>
      </c>
      <c r="N29" s="391">
        <f>M29+N28</f>
        <v>2329</v>
      </c>
      <c r="O29" s="391">
        <f>N29+O28</f>
        <v>2739</v>
      </c>
      <c r="P29" s="390">
        <v>2739</v>
      </c>
      <c r="Q29" s="236" t="s">
        <v>141</v>
      </c>
      <c r="R29" s="236" t="s">
        <v>19</v>
      </c>
      <c r="S29" s="74"/>
    </row>
    <row r="30" spans="1:19" x14ac:dyDescent="0.25">
      <c r="A30" s="392"/>
      <c r="B30" s="393"/>
      <c r="C30" s="394"/>
      <c r="D30" s="395"/>
      <c r="E30" s="396"/>
      <c r="F30" s="397"/>
      <c r="G30" s="398"/>
      <c r="H30" s="399" t="s">
        <v>91</v>
      </c>
      <c r="I30" s="400">
        <v>1</v>
      </c>
      <c r="J30" s="400">
        <v>1</v>
      </c>
      <c r="K30" s="400">
        <v>1</v>
      </c>
      <c r="L30" s="400">
        <v>1</v>
      </c>
      <c r="M30" s="400">
        <v>1</v>
      </c>
      <c r="N30" s="400">
        <v>1</v>
      </c>
      <c r="O30" s="401">
        <v>1</v>
      </c>
      <c r="P30" s="402"/>
      <c r="Q30" s="403"/>
      <c r="R30" s="403"/>
      <c r="S30" s="404"/>
    </row>
    <row r="31" spans="1:19" ht="15.75" thickBot="1" x14ac:dyDescent="0.3">
      <c r="A31" s="213"/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43"/>
      <c r="R31" s="33"/>
      <c r="S31" s="31" t="str">
        <f>IF(B31=0," ",VLOOKUP($B31,[1]Спортсмены!$B$1:$H$65536,7,FALSE))</f>
        <v xml:space="preserve"> </v>
      </c>
    </row>
    <row r="32" spans="1:19" ht="15.75" thickTop="1" x14ac:dyDescent="0.25">
      <c r="A32" s="425"/>
      <c r="B32" s="425"/>
      <c r="C32" s="425"/>
      <c r="D32" s="210"/>
      <c r="E32" s="210"/>
      <c r="F32" s="210"/>
      <c r="G32" s="210"/>
      <c r="H32" s="210"/>
      <c r="I32" s="119" t="s">
        <v>105</v>
      </c>
      <c r="J32" s="119"/>
      <c r="K32" s="119"/>
      <c r="L32" s="211"/>
      <c r="M32" s="211"/>
      <c r="N32" s="211"/>
      <c r="O32" s="211"/>
      <c r="P32" s="8" t="s">
        <v>94</v>
      </c>
      <c r="Q32" s="211"/>
    </row>
    <row r="33" spans="1:19" x14ac:dyDescent="0.25">
      <c r="A33" s="523" t="s">
        <v>5</v>
      </c>
      <c r="B33" s="523" t="s">
        <v>42</v>
      </c>
      <c r="C33" s="523" t="s">
        <v>7</v>
      </c>
      <c r="D33" s="523" t="s">
        <v>71</v>
      </c>
      <c r="E33" s="523" t="s">
        <v>68</v>
      </c>
      <c r="F33" s="525" t="s">
        <v>10</v>
      </c>
      <c r="G33" s="525" t="s">
        <v>46</v>
      </c>
      <c r="H33" s="379"/>
      <c r="I33" s="527" t="s">
        <v>163</v>
      </c>
      <c r="J33" s="528"/>
      <c r="K33" s="528"/>
      <c r="L33" s="529"/>
      <c r="M33" s="527" t="s">
        <v>172</v>
      </c>
      <c r="N33" s="528"/>
      <c r="O33" s="529"/>
      <c r="P33" s="530" t="s">
        <v>177</v>
      </c>
      <c r="Q33" s="530" t="s">
        <v>75</v>
      </c>
      <c r="R33" s="532" t="s">
        <v>70</v>
      </c>
      <c r="S33" s="530" t="s">
        <v>15</v>
      </c>
    </row>
    <row r="34" spans="1:19" x14ac:dyDescent="0.25">
      <c r="A34" s="524"/>
      <c r="B34" s="524"/>
      <c r="C34" s="524"/>
      <c r="D34" s="524"/>
      <c r="E34" s="524"/>
      <c r="F34" s="526"/>
      <c r="G34" s="526"/>
      <c r="H34" s="380"/>
      <c r="I34" s="381">
        <v>60</v>
      </c>
      <c r="J34" s="382" t="s">
        <v>72</v>
      </c>
      <c r="K34" s="382" t="s">
        <v>73</v>
      </c>
      <c r="L34" s="382" t="s">
        <v>74</v>
      </c>
      <c r="M34" s="382" t="s">
        <v>178</v>
      </c>
      <c r="N34" s="382" t="s">
        <v>76</v>
      </c>
      <c r="O34" s="383">
        <v>1000</v>
      </c>
      <c r="P34" s="531"/>
      <c r="Q34" s="531"/>
      <c r="R34" s="533"/>
      <c r="S34" s="531"/>
    </row>
    <row r="35" spans="1:19" x14ac:dyDescent="0.25">
      <c r="A35" s="522" t="s">
        <v>179</v>
      </c>
      <c r="B35" s="522"/>
      <c r="C35" s="522"/>
      <c r="D35" s="522"/>
      <c r="E35" s="522"/>
      <c r="F35" s="522"/>
      <c r="G35" s="522"/>
      <c r="H35" s="522"/>
      <c r="I35" s="522"/>
      <c r="J35" s="522"/>
      <c r="K35" s="522"/>
      <c r="L35" s="522"/>
      <c r="M35" s="522"/>
      <c r="N35" s="522"/>
      <c r="O35" s="522"/>
      <c r="P35" s="522"/>
      <c r="Q35" s="522"/>
      <c r="R35" s="522"/>
      <c r="S35" s="522"/>
    </row>
    <row r="36" spans="1:19" ht="22.5" x14ac:dyDescent="0.25">
      <c r="A36" s="243">
        <v>1</v>
      </c>
      <c r="B36" s="176">
        <v>78</v>
      </c>
      <c r="C36" s="244" t="str">
        <f>IF(B36=0," ",VLOOKUP(B36,[1]Спортсмены!B$1:H$65536,2,FALSE))</f>
        <v>Куликов Сергей</v>
      </c>
      <c r="D36" s="298" t="str">
        <f>IF(B36=0," ",VLOOKUP($B36,[1]Спортсмены!$B$1:$H$65536,3,FALSE))</f>
        <v>23.02.1995</v>
      </c>
      <c r="E36" s="177" t="str">
        <f>IF(B36=0," ",IF(VLOOKUP($B36,[1]Спортсмены!$B$1:$H$65536,4,FALSE)=0," ",VLOOKUP($B36,[1]Спортсмены!$B$1:$H$65536,4,FALSE)))</f>
        <v>МС</v>
      </c>
      <c r="F36" s="246" t="str">
        <f>IF(B36=0," ",VLOOKUP($B36,[1]Спортсмены!$B$1:$H$65536,5,FALSE))</f>
        <v>Ярославская</v>
      </c>
      <c r="G36" s="247" t="str">
        <f>IF(B36=0," ",VLOOKUP($B36,[1]Спортсмены!$B$1:$H$65536,6,FALSE))</f>
        <v>Рыбинск, СДЮСШОР-2</v>
      </c>
      <c r="H36" s="384" t="s">
        <v>180</v>
      </c>
      <c r="I36" s="240">
        <v>8.287037037037037E-5</v>
      </c>
      <c r="J36" s="241">
        <v>6.5</v>
      </c>
      <c r="K36" s="241">
        <v>12.3</v>
      </c>
      <c r="L36" s="385">
        <v>1.99</v>
      </c>
      <c r="M36" s="240">
        <v>9.618055555555557E-5</v>
      </c>
      <c r="N36" s="241">
        <v>4.0999999999999996</v>
      </c>
      <c r="O36" s="212">
        <v>1.9668981481481477E-3</v>
      </c>
      <c r="P36" s="248"/>
      <c r="Q36" s="177"/>
      <c r="R36" s="177"/>
      <c r="S36" s="249" t="str">
        <f>IF(B36=0," ",VLOOKUP($B36,[1]Спортсмены!$B$1:$H$65536,7,FALSE))</f>
        <v>Сергеева Е.В., Огвоздина Т.В.</v>
      </c>
    </row>
    <row r="37" spans="1:19" x14ac:dyDescent="0.25">
      <c r="A37" s="252"/>
      <c r="B37" s="27"/>
      <c r="C37" s="134"/>
      <c r="D37" s="386"/>
      <c r="E37" s="71"/>
      <c r="F37" s="76"/>
      <c r="G37" s="387"/>
      <c r="H37" s="384" t="s">
        <v>60</v>
      </c>
      <c r="I37" s="388">
        <v>826</v>
      </c>
      <c r="J37" s="388">
        <v>697</v>
      </c>
      <c r="K37" s="388">
        <v>625</v>
      </c>
      <c r="L37" s="388">
        <v>794</v>
      </c>
      <c r="M37" s="388">
        <v>905</v>
      </c>
      <c r="N37" s="388">
        <v>645</v>
      </c>
      <c r="O37" s="389">
        <v>767</v>
      </c>
      <c r="P37" s="390"/>
      <c r="Q37" s="236"/>
      <c r="R37" s="236"/>
      <c r="S37" s="74"/>
    </row>
    <row r="38" spans="1:19" x14ac:dyDescent="0.25">
      <c r="A38" s="252"/>
      <c r="B38" s="27"/>
      <c r="C38" s="134"/>
      <c r="D38" s="386"/>
      <c r="E38" s="71"/>
      <c r="F38" s="76"/>
      <c r="G38" s="387"/>
      <c r="H38" s="384" t="s">
        <v>181</v>
      </c>
      <c r="I38" s="388">
        <v>826</v>
      </c>
      <c r="J38" s="391">
        <f>SUM(I37:J37)</f>
        <v>1523</v>
      </c>
      <c r="K38" s="391">
        <f>J38+K37</f>
        <v>2148</v>
      </c>
      <c r="L38" s="391">
        <f>K38+L37</f>
        <v>2942</v>
      </c>
      <c r="M38" s="391">
        <f>L38+M37</f>
        <v>3847</v>
      </c>
      <c r="N38" s="391">
        <f>M38+N37</f>
        <v>4492</v>
      </c>
      <c r="O38" s="391">
        <f>N38+O37</f>
        <v>5259</v>
      </c>
      <c r="P38" s="390">
        <v>5259</v>
      </c>
      <c r="Q38" s="236" t="s">
        <v>85</v>
      </c>
      <c r="R38" s="236" t="s">
        <v>182</v>
      </c>
      <c r="S38" s="74"/>
    </row>
    <row r="39" spans="1:19" x14ac:dyDescent="0.25">
      <c r="A39" s="392"/>
      <c r="B39" s="393"/>
      <c r="C39" s="394"/>
      <c r="D39" s="395"/>
      <c r="E39" s="396"/>
      <c r="F39" s="397"/>
      <c r="G39" s="398"/>
      <c r="H39" s="399" t="s">
        <v>91</v>
      </c>
      <c r="I39" s="400">
        <v>1</v>
      </c>
      <c r="J39" s="400">
        <v>1</v>
      </c>
      <c r="K39" s="400">
        <v>1</v>
      </c>
      <c r="L39" s="400">
        <v>1</v>
      </c>
      <c r="M39" s="400">
        <v>1</v>
      </c>
      <c r="N39" s="400">
        <v>1</v>
      </c>
      <c r="O39" s="401">
        <v>1</v>
      </c>
      <c r="P39" s="402"/>
      <c r="Q39" s="403"/>
      <c r="R39" s="403"/>
      <c r="S39" s="404"/>
    </row>
    <row r="40" spans="1:19" ht="22.5" x14ac:dyDescent="0.25">
      <c r="A40" s="243">
        <v>2</v>
      </c>
      <c r="B40" s="176">
        <v>80</v>
      </c>
      <c r="C40" s="244" t="str">
        <f>IF(B40=0," ",VLOOKUP(B40,[1]Спортсмены!B$1:H$65536,2,FALSE))</f>
        <v>Фридфельдт Данил</v>
      </c>
      <c r="D40" s="298" t="str">
        <f>IF(B40=0," ",VLOOKUP($B40,[1]Спортсмены!$B$1:$H$65536,3,FALSE))</f>
        <v>06.05.1995</v>
      </c>
      <c r="E40" s="177" t="str">
        <f>IF(B40=0," ",IF(VLOOKUP($B40,[1]Спортсмены!$B$1:$H$65536,4,FALSE)=0," ",VLOOKUP($B40,[1]Спортсмены!$B$1:$H$65536,4,FALSE)))</f>
        <v>КМС</v>
      </c>
      <c r="F40" s="246" t="str">
        <f>IF(B40=0," ",VLOOKUP($B40,[1]Спортсмены!$B$1:$H$65536,5,FALSE))</f>
        <v>Ярославская</v>
      </c>
      <c r="G40" s="247" t="str">
        <f>IF(B40=0," ",VLOOKUP($B40,[1]Спортсмены!$B$1:$H$65536,6,FALSE))</f>
        <v>Рыбинск, СДЮСШОР-2</v>
      </c>
      <c r="H40" s="384" t="s">
        <v>180</v>
      </c>
      <c r="I40" s="240">
        <v>8.4374999999999991E-5</v>
      </c>
      <c r="J40" s="241">
        <v>6.44</v>
      </c>
      <c r="K40" s="242">
        <v>11.23</v>
      </c>
      <c r="L40" s="385">
        <v>1.75</v>
      </c>
      <c r="M40" s="240">
        <v>1.0046296296296296E-4</v>
      </c>
      <c r="N40" s="241">
        <v>3.7</v>
      </c>
      <c r="O40" s="212">
        <v>1.9666666666666665E-3</v>
      </c>
      <c r="P40" s="248"/>
      <c r="Q40" s="177"/>
      <c r="R40" s="177"/>
      <c r="S40" s="249" t="str">
        <f>IF(B40=0," ",VLOOKUP($B40,[1]Спортсмены!$B$1:$H$65536,7,FALSE))</f>
        <v>Сергеева Е.В., Огвоздина Т.В.</v>
      </c>
    </row>
    <row r="41" spans="1:19" x14ac:dyDescent="0.25">
      <c r="A41" s="252"/>
      <c r="B41" s="27"/>
      <c r="C41" s="134"/>
      <c r="D41" s="386"/>
      <c r="E41" s="71"/>
      <c r="F41" s="76"/>
      <c r="G41" s="387"/>
      <c r="H41" s="384" t="s">
        <v>60</v>
      </c>
      <c r="I41" s="388">
        <v>782</v>
      </c>
      <c r="J41" s="388">
        <v>684</v>
      </c>
      <c r="K41" s="388">
        <v>560</v>
      </c>
      <c r="L41" s="388">
        <v>585</v>
      </c>
      <c r="M41" s="388">
        <v>818</v>
      </c>
      <c r="N41" s="388">
        <v>535</v>
      </c>
      <c r="O41" s="389">
        <v>767</v>
      </c>
      <c r="P41" s="390"/>
      <c r="Q41" s="236"/>
      <c r="R41" s="236"/>
      <c r="S41" s="74"/>
    </row>
    <row r="42" spans="1:19" x14ac:dyDescent="0.25">
      <c r="A42" s="252"/>
      <c r="B42" s="27"/>
      <c r="C42" s="134"/>
      <c r="D42" s="386"/>
      <c r="E42" s="71"/>
      <c r="F42" s="76"/>
      <c r="G42" s="387"/>
      <c r="H42" s="384" t="s">
        <v>181</v>
      </c>
      <c r="I42" s="388">
        <v>782</v>
      </c>
      <c r="J42" s="391">
        <f>SUM(I41:J41)</f>
        <v>1466</v>
      </c>
      <c r="K42" s="391">
        <f>J42+K41</f>
        <v>2026</v>
      </c>
      <c r="L42" s="391">
        <f>K42+L41</f>
        <v>2611</v>
      </c>
      <c r="M42" s="391">
        <f>L42+M41</f>
        <v>3429</v>
      </c>
      <c r="N42" s="391">
        <f>M42+N41</f>
        <v>3964</v>
      </c>
      <c r="O42" s="391">
        <f>N42+O41</f>
        <v>4731</v>
      </c>
      <c r="P42" s="390">
        <v>4731</v>
      </c>
      <c r="Q42" s="236" t="s">
        <v>79</v>
      </c>
      <c r="R42" s="236" t="s">
        <v>65</v>
      </c>
      <c r="S42" s="74"/>
    </row>
    <row r="43" spans="1:19" x14ac:dyDescent="0.25">
      <c r="A43" s="392"/>
      <c r="B43" s="393"/>
      <c r="C43" s="394"/>
      <c r="D43" s="395"/>
      <c r="E43" s="396"/>
      <c r="F43" s="397"/>
      <c r="G43" s="398"/>
      <c r="H43" s="399" t="s">
        <v>91</v>
      </c>
      <c r="I43" s="400">
        <v>2</v>
      </c>
      <c r="J43" s="400">
        <v>2</v>
      </c>
      <c r="K43" s="400">
        <v>2</v>
      </c>
      <c r="L43" s="400">
        <v>2</v>
      </c>
      <c r="M43" s="400">
        <v>2</v>
      </c>
      <c r="N43" s="400">
        <v>2</v>
      </c>
      <c r="O43" s="401">
        <v>2</v>
      </c>
      <c r="P43" s="402"/>
      <c r="Q43" s="403"/>
      <c r="R43" s="403"/>
      <c r="S43" s="404"/>
    </row>
    <row r="44" spans="1:19" ht="15.75" thickBot="1" x14ac:dyDescent="0.3">
      <c r="A44" s="213"/>
      <c r="B44" s="213"/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43"/>
      <c r="R44" s="33"/>
      <c r="S44" s="31" t="str">
        <f>IF(B44=0," ",VLOOKUP($B44,[1]Спортсмены!$B$1:$H$65536,7,FALSE))</f>
        <v xml:space="preserve"> </v>
      </c>
    </row>
    <row r="45" spans="1:19" ht="15.75" thickTop="1" x14ac:dyDescent="0.2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</row>
    <row r="46" spans="1:19" x14ac:dyDescent="0.25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</row>
    <row r="47" spans="1:19" x14ac:dyDescent="0.2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</row>
    <row r="48" spans="1:19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</row>
    <row r="49" spans="1:19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</row>
    <row r="50" spans="1:19" x14ac:dyDescent="0.25"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</row>
    <row r="51" spans="1:19" x14ac:dyDescent="0.25">
      <c r="B51" s="317" t="s">
        <v>130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</row>
    <row r="52" spans="1:19" x14ac:dyDescent="0.25"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</row>
    <row r="53" spans="1:19" x14ac:dyDescent="0.25"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</row>
    <row r="54" spans="1:19" x14ac:dyDescent="0.25"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</row>
    <row r="55" spans="1:19" x14ac:dyDescent="0.25">
      <c r="B55" s="317" t="s">
        <v>183</v>
      </c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</row>
    <row r="56" spans="1:19" x14ac:dyDescent="0.25"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</row>
    <row r="57" spans="1:19" x14ac:dyDescent="0.25"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</row>
    <row r="58" spans="1:19" x14ac:dyDescent="0.25"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</row>
    <row r="59" spans="1:19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</row>
    <row r="60" spans="1:19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</row>
    <row r="61" spans="1:19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</row>
    <row r="62" spans="1:19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</row>
    <row r="63" spans="1:19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</row>
    <row r="64" spans="1:19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</row>
    <row r="65" spans="1:19" x14ac:dyDescent="0.2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</row>
    <row r="66" spans="1:19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</row>
    <row r="67" spans="1:19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</row>
  </sheetData>
  <mergeCells count="48">
    <mergeCell ref="P33:P34"/>
    <mergeCell ref="Q33:Q34"/>
    <mergeCell ref="R33:R34"/>
    <mergeCell ref="S33:S34"/>
    <mergeCell ref="A35:S35"/>
    <mergeCell ref="E33:E34"/>
    <mergeCell ref="F33:F34"/>
    <mergeCell ref="G33:G34"/>
    <mergeCell ref="I33:L33"/>
    <mergeCell ref="M33:O33"/>
    <mergeCell ref="A32:C32"/>
    <mergeCell ref="A33:A34"/>
    <mergeCell ref="B33:B34"/>
    <mergeCell ref="C33:C34"/>
    <mergeCell ref="D33:D34"/>
    <mergeCell ref="A26:S26"/>
    <mergeCell ref="E24:E25"/>
    <mergeCell ref="F24:F25"/>
    <mergeCell ref="G24:G25"/>
    <mergeCell ref="I24:L24"/>
    <mergeCell ref="M24:O24"/>
    <mergeCell ref="R7:R8"/>
    <mergeCell ref="S7:S8"/>
    <mergeCell ref="A23:C23"/>
    <mergeCell ref="A24:A25"/>
    <mergeCell ref="B24:B25"/>
    <mergeCell ref="C24:C25"/>
    <mergeCell ref="D24:D25"/>
    <mergeCell ref="P24:P25"/>
    <mergeCell ref="Q24:Q25"/>
    <mergeCell ref="R24:R25"/>
    <mergeCell ref="S24:S25"/>
    <mergeCell ref="A9:S9"/>
    <mergeCell ref="A1:S1"/>
    <mergeCell ref="A2:S2"/>
    <mergeCell ref="A3:S3"/>
    <mergeCell ref="A5:C5"/>
    <mergeCell ref="A7:A8"/>
    <mergeCell ref="B7:B8"/>
    <mergeCell ref="C7:C8"/>
    <mergeCell ref="D7:D8"/>
    <mergeCell ref="E7:E8"/>
    <mergeCell ref="F7:F8"/>
    <mergeCell ref="G7:G8"/>
    <mergeCell ref="I7:L7"/>
    <mergeCell ref="M7:O7"/>
    <mergeCell ref="P7:P8"/>
    <mergeCell ref="Q7:Q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opLeftCell="A37" workbookViewId="0">
      <selection activeCell="K110" sqref="K110"/>
    </sheetView>
  </sheetViews>
  <sheetFormatPr defaultRowHeight="15" x14ac:dyDescent="0.25"/>
  <cols>
    <col min="1" max="1" width="4.5703125" customWidth="1"/>
    <col min="2" max="2" width="5.5703125" customWidth="1"/>
    <col min="3" max="3" width="22.5703125" bestFit="1" customWidth="1"/>
    <col min="4" max="4" width="10.7109375" style="62" customWidth="1"/>
    <col min="5" max="5" width="5.85546875" style="62" customWidth="1"/>
    <col min="6" max="6" width="15.5703125" customWidth="1"/>
    <col min="7" max="7" width="37.85546875" customWidth="1"/>
    <col min="8" max="8" width="7.28515625" style="63" customWidth="1"/>
    <col min="9" max="9" width="7.140625" customWidth="1"/>
    <col min="10" max="10" width="6.42578125" customWidth="1"/>
    <col min="11" max="11" width="5.7109375" customWidth="1"/>
    <col min="12" max="12" width="26.140625" customWidth="1"/>
  </cols>
  <sheetData>
    <row r="1" spans="1:12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2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8" x14ac:dyDescent="0.25">
      <c r="A4" s="423"/>
      <c r="B4" s="423"/>
      <c r="C4" s="423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423"/>
      <c r="B5" s="423"/>
      <c r="C5" s="423"/>
      <c r="D5" s="4"/>
      <c r="E5" s="4"/>
      <c r="F5" s="412" t="s">
        <v>29</v>
      </c>
      <c r="G5" s="412"/>
      <c r="H5" s="4"/>
      <c r="K5" s="6" t="s">
        <v>2</v>
      </c>
    </row>
    <row r="6" spans="1:12" ht="15.75" customHeight="1" x14ac:dyDescent="0.25">
      <c r="A6" s="423"/>
      <c r="B6" s="423"/>
      <c r="C6" s="423"/>
      <c r="D6"/>
      <c r="E6"/>
      <c r="F6" s="1"/>
      <c r="G6" s="1"/>
      <c r="H6" s="8"/>
      <c r="I6" s="8"/>
      <c r="J6" s="8"/>
      <c r="K6" s="8" t="s">
        <v>94</v>
      </c>
      <c r="L6" s="8"/>
    </row>
    <row r="7" spans="1:12" ht="18.75" x14ac:dyDescent="0.3">
      <c r="A7" s="425"/>
      <c r="B7" s="425"/>
      <c r="C7" s="425"/>
      <c r="D7"/>
      <c r="E7" s="10"/>
      <c r="F7" s="1"/>
      <c r="G7" s="1"/>
      <c r="H7" s="10"/>
      <c r="I7" s="413" t="s">
        <v>3</v>
      </c>
      <c r="J7" s="413"/>
      <c r="K7" s="255"/>
      <c r="L7" s="8" t="s">
        <v>110</v>
      </c>
    </row>
    <row r="8" spans="1:12" x14ac:dyDescent="0.25">
      <c r="A8" s="1"/>
      <c r="B8" s="67"/>
      <c r="C8" s="67"/>
      <c r="D8" s="12"/>
      <c r="E8" s="11"/>
      <c r="F8" s="1"/>
      <c r="G8" s="1"/>
      <c r="H8" s="13"/>
      <c r="I8" s="415" t="s">
        <v>4</v>
      </c>
      <c r="J8" s="415"/>
      <c r="K8" s="14"/>
      <c r="L8" s="8" t="s">
        <v>111</v>
      </c>
    </row>
    <row r="9" spans="1:12" x14ac:dyDescent="0.25">
      <c r="A9" s="416" t="s">
        <v>5</v>
      </c>
      <c r="B9" s="416" t="s">
        <v>6</v>
      </c>
      <c r="C9" s="416" t="s">
        <v>7</v>
      </c>
      <c r="D9" s="405" t="s">
        <v>8</v>
      </c>
      <c r="E9" s="405" t="s">
        <v>9</v>
      </c>
      <c r="F9" s="405" t="s">
        <v>10</v>
      </c>
      <c r="G9" s="405" t="s">
        <v>11</v>
      </c>
      <c r="H9" s="418" t="s">
        <v>12</v>
      </c>
      <c r="I9" s="419"/>
      <c r="J9" s="416" t="s">
        <v>13</v>
      </c>
      <c r="K9" s="405" t="s">
        <v>14</v>
      </c>
      <c r="L9" s="407" t="s">
        <v>15</v>
      </c>
    </row>
    <row r="10" spans="1:12" ht="15" customHeight="1" x14ac:dyDescent="0.25">
      <c r="A10" s="417"/>
      <c r="B10" s="417"/>
      <c r="C10" s="417"/>
      <c r="D10" s="417"/>
      <c r="E10" s="417"/>
      <c r="F10" s="417"/>
      <c r="G10" s="417"/>
      <c r="H10" s="268" t="s">
        <v>16</v>
      </c>
      <c r="I10" s="268" t="s">
        <v>17</v>
      </c>
      <c r="J10" s="417"/>
      <c r="K10" s="406"/>
      <c r="L10" s="408"/>
    </row>
    <row r="11" spans="1:12" x14ac:dyDescent="0.25">
      <c r="A11" s="15"/>
      <c r="B11" s="15"/>
      <c r="C11" s="15"/>
      <c r="D11" s="16"/>
      <c r="E11" s="15"/>
      <c r="F11" s="414" t="s">
        <v>97</v>
      </c>
      <c r="G11" s="414"/>
      <c r="H11" s="17"/>
      <c r="I11" s="18"/>
    </row>
    <row r="12" spans="1:12" ht="15.75" customHeight="1" x14ac:dyDescent="0.25">
      <c r="A12" s="19">
        <v>1</v>
      </c>
      <c r="B12" s="20">
        <v>240</v>
      </c>
      <c r="C12" s="21" t="str">
        <f>IF(B12=0," ",VLOOKUP(B12,[1]Спортсмены!B$1:H$65536,2,FALSE))</f>
        <v>Лужинский Кирилл</v>
      </c>
      <c r="D12" s="22" t="str">
        <f>IF(B12=0," ",VLOOKUP($B12,[1]Спортсмены!$B$1:$H$65536,3,FALSE))</f>
        <v>23.03.1999</v>
      </c>
      <c r="E12" s="23" t="str">
        <f>IF(B12=0," ",IF(VLOOKUP($B12,[1]Спортсмены!$B$1:$H$65536,4,FALSE)=0," ",VLOOKUP($B12,[1]Спортсмены!$B$1:$H$65536,4,FALSE)))</f>
        <v>КМС</v>
      </c>
      <c r="F12" s="21" t="str">
        <f>IF(B12=0," ",VLOOKUP($B12,[1]Спортсмены!$B$1:$H$65536,5,FALSE))</f>
        <v>Вологодская</v>
      </c>
      <c r="G12" s="78" t="str">
        <f>IF(B12=0," ",VLOOKUP($B12,[1]Спортсмены!$B$1:$H$65536,6,FALSE))</f>
        <v>Череповец МБОУ ДОД "ДЮСШ № 2"</v>
      </c>
      <c r="H12" s="24">
        <v>2.6979166666666661E-4</v>
      </c>
      <c r="I12" s="25">
        <v>2.6539351851851848E-4</v>
      </c>
      <c r="J12" s="23" t="s">
        <v>18</v>
      </c>
      <c r="K12" s="26">
        <v>20</v>
      </c>
      <c r="L12" s="21" t="str">
        <f>IF(B12=0," ",VLOOKUP($B12,[1]Спортсмены!$B$1:$H$65536,7,FALSE))</f>
        <v>Столбова О.В.</v>
      </c>
    </row>
    <row r="13" spans="1:12" ht="15" customHeight="1" x14ac:dyDescent="0.25">
      <c r="A13" s="19">
        <v>2</v>
      </c>
      <c r="B13" s="20">
        <v>354</v>
      </c>
      <c r="C13" s="21" t="str">
        <f>IF(B13=0," ",VLOOKUP(B13,[1]Спортсмены!B$1:H$65536,2,FALSE))</f>
        <v>Водичев Александр</v>
      </c>
      <c r="D13" s="22" t="str">
        <f>IF(B13=0," ",VLOOKUP($B13,[1]Спортсмены!$B$1:$H$65536,3,FALSE))</f>
        <v>14.11.1999</v>
      </c>
      <c r="E13" s="23" t="str">
        <f>IF(B13=0," ",IF(VLOOKUP($B13,[1]Спортсмены!$B$1:$H$65536,4,FALSE)=0," ",VLOOKUP($B13,[1]Спортсмены!$B$1:$H$65536,4,FALSE)))</f>
        <v>1р</v>
      </c>
      <c r="F13" s="21" t="str">
        <f>IF(B13=0," ",VLOOKUP($B13,[1]Спортсмены!$B$1:$H$65536,5,FALSE))</f>
        <v>Калининградская</v>
      </c>
      <c r="G13" s="21" t="str">
        <f>IF(B13=0," ",VLOOKUP($B13,[1]Спортсмены!$B$1:$H$65536,6,FALSE))</f>
        <v>Гусев, ДЮСШ</v>
      </c>
      <c r="H13" s="24">
        <v>2.6747685185185186E-4</v>
      </c>
      <c r="I13" s="25">
        <v>2.657407407407407E-4</v>
      </c>
      <c r="J13" s="23" t="str">
        <f>IF(H13=0," ",IF(H13&lt;=[1]Разряды!$D$5,[1]Разряды!$D$3,IF(H13&lt;=[1]Разряды!$E$5,[1]Разряды!$E$3,IF(H13&lt;=[1]Разряды!$F$5,[1]Разряды!$F$3,IF(H13&lt;=[1]Разряды!$G$5,[1]Разряды!$G$3,IF(H13&lt;=[1]Разряды!$H$5,[1]Разряды!$H$3,IF(H13&lt;=[1]Разряды!$I$5,[1]Разряды!$I$3,IF(H13&lt;=[1]Разряды!$J$5,[1]Разряды!$J$3,"б/р"))))))))</f>
        <v>1р</v>
      </c>
      <c r="K13" s="23">
        <v>17</v>
      </c>
      <c r="L13" s="21" t="str">
        <f>IF(B13=0," ",VLOOKUP($B13,[1]Спортсмены!$B$1:$H$65536,7,FALSE))</f>
        <v>Лукьянов А.А.</v>
      </c>
    </row>
    <row r="14" spans="1:12" x14ac:dyDescent="0.25">
      <c r="A14" s="19">
        <v>3</v>
      </c>
      <c r="B14" s="20">
        <v>246</v>
      </c>
      <c r="C14" s="21" t="str">
        <f>IF(B14=0," ",VLOOKUP(B14,[1]Спортсмены!B$1:H$65536,2,FALSE))</f>
        <v>Ширяев Игорь</v>
      </c>
      <c r="D14" s="22" t="str">
        <f>IF(B14=0," ",VLOOKUP($B14,[1]Спортсмены!$B$1:$H$65536,3,FALSE))</f>
        <v>13.03.1999</v>
      </c>
      <c r="E14" s="23" t="str">
        <f>IF(B14=0," ",IF(VLOOKUP($B14,[1]Спортсмены!$B$1:$H$65536,4,FALSE)=0," ",VLOOKUP($B14,[1]Спортсмены!$B$1:$H$65536,4,FALSE)))</f>
        <v>1р</v>
      </c>
      <c r="F14" s="21" t="str">
        <f>IF(B14=0," ",VLOOKUP($B14,[1]Спортсмены!$B$1:$H$65536,5,FALSE))</f>
        <v>Вологодская</v>
      </c>
      <c r="G14" s="21" t="str">
        <f>IF(B14=0," ",VLOOKUP($B14,[1]Спортсмены!$B$1:$H$65536,6,FALSE))</f>
        <v>Череповец МБОУ ДОД "ДЮСШ № 2"</v>
      </c>
      <c r="H14" s="24">
        <v>2.7418981481481484E-4</v>
      </c>
      <c r="I14" s="25">
        <v>2.7372685185185188E-4</v>
      </c>
      <c r="J14" s="23" t="str">
        <f>IF(H14=0," ",IF(H14&lt;=[1]Разряды!$D$5,[1]Разряды!$D$3,IF(H14&lt;=[1]Разряды!$E$5,[1]Разряды!$E$3,IF(H14&lt;=[1]Разряды!$F$5,[1]Разряды!$F$3,IF(H14&lt;=[1]Разряды!$G$5,[1]Разряды!$G$3,IF(H14&lt;=[1]Разряды!$H$5,[1]Разряды!$H$3,IF(H14&lt;=[1]Разряды!$I$5,[1]Разряды!$I$3,IF(H14&lt;=[1]Разряды!$J$5,[1]Разряды!$J$3,"б/р"))))))))</f>
        <v>2р</v>
      </c>
      <c r="K14" s="23">
        <v>15</v>
      </c>
      <c r="L14" s="21" t="str">
        <f>IF(B14=0," ",VLOOKUP($B14,[1]Спортсмены!$B$1:$H$65536,7,FALSE))</f>
        <v>Полторацкий С.В.</v>
      </c>
    </row>
    <row r="15" spans="1:12" x14ac:dyDescent="0.25">
      <c r="A15" s="27">
        <v>4</v>
      </c>
      <c r="B15" s="20">
        <v>355</v>
      </c>
      <c r="C15" s="21" t="str">
        <f>IF(B15=0," ",VLOOKUP(B15,[1]Спортсмены!B$1:H$65536,2,FALSE))</f>
        <v>Пахолков Никита</v>
      </c>
      <c r="D15" s="22" t="str">
        <f>IF(B15=0," ",VLOOKUP($B15,[1]Спортсмены!$B$1:$H$65536,3,FALSE))</f>
        <v>04.03.1999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Калининградская</v>
      </c>
      <c r="G15" s="21" t="str">
        <f>IF(B15=0," ",VLOOKUP($B15,[1]Спортсмены!$B$1:$H$65536,6,FALSE))</f>
        <v>Светлый, СДЮСШОР</v>
      </c>
      <c r="H15" s="24">
        <v>2.7453703703703706E-4</v>
      </c>
      <c r="I15" s="42" t="s">
        <v>78</v>
      </c>
      <c r="J15" s="23" t="str">
        <f>IF(H15=0," ",IF(H15&lt;=[1]Разряды!$D$5,[1]Разряды!$D$3,IF(H15&lt;=[1]Разряды!$E$5,[1]Разряды!$E$3,IF(H15&lt;=[1]Разряды!$F$5,[1]Разряды!$F$3,IF(H15&lt;=[1]Разряды!$G$5,[1]Разряды!$G$3,IF(H15&lt;=[1]Разряды!$H$5,[1]Разряды!$H$3,IF(H15&lt;=[1]Разряды!$I$5,[1]Разряды!$I$3,IF(H15&lt;=[1]Разряды!$J$5,[1]Разряды!$J$3,"б/р"))))))))</f>
        <v>2р</v>
      </c>
      <c r="K15" s="23">
        <v>14</v>
      </c>
      <c r="L15" s="21" t="str">
        <f>IF(B15=0," ",VLOOKUP($B15,[1]Спортсмены!$B$1:$H$65536,7,FALSE))</f>
        <v>Лобков В.Г.</v>
      </c>
    </row>
    <row r="16" spans="1:12" x14ac:dyDescent="0.25">
      <c r="A16" s="27">
        <v>5</v>
      </c>
      <c r="B16" s="20">
        <v>272</v>
      </c>
      <c r="C16" s="21" t="str">
        <f>IF(B16=0," ",VLOOKUP(B16,[1]Спортсмены!B$1:H$65536,2,FALSE))</f>
        <v>Пискунов Артем</v>
      </c>
      <c r="D16" s="22" t="str">
        <f>IF(B16=0," ",VLOOKUP($B16,[1]Спортсмены!$B$1:$H$65536,3,FALSE))</f>
        <v>03.03.1999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Владимирская</v>
      </c>
      <c r="G16" s="21" t="str">
        <f>IF(B16=0," ",VLOOKUP($B16,[1]Спортсмены!$B$1:$H$65536,6,FALSE))</f>
        <v>Ковров, СК "Вымпел"</v>
      </c>
      <c r="H16" s="24">
        <v>2.7476851851851854E-4</v>
      </c>
      <c r="I16" s="25"/>
      <c r="J16" s="23" t="str">
        <f>IF(H16=0," ",IF(H16&lt;=[1]Разряды!$D$5,[1]Разряды!$D$3,IF(H16&lt;=[1]Разряды!$E$5,[1]Разряды!$E$3,IF(H16&lt;=[1]Разряды!$F$5,[1]Разряды!$F$3,IF(H16&lt;=[1]Разряды!$G$5,[1]Разряды!$G$3,IF(H16&lt;=[1]Разряды!$H$5,[1]Разряды!$H$3,IF(H16&lt;=[1]Разряды!$I$5,[1]Разряды!$I$3,IF(H16&lt;=[1]Разряды!$J$5,[1]Разряды!$J$3,"б/р"))))))))</f>
        <v>2р</v>
      </c>
      <c r="K16" s="26">
        <v>13</v>
      </c>
      <c r="L16" s="21" t="str">
        <f>IF(B16=0," ",VLOOKUP($B16,[1]Спортсмены!$B$1:$H$65536,7,FALSE))</f>
        <v>Птушкина Н.И.</v>
      </c>
    </row>
    <row r="17" spans="1:12" x14ac:dyDescent="0.25">
      <c r="A17" s="27">
        <v>6</v>
      </c>
      <c r="B17" s="20">
        <v>212</v>
      </c>
      <c r="C17" s="76" t="str">
        <f>IF(B17=0," ",VLOOKUP(B17,[1]Спортсмены!B$1:H$65536,2,FALSE))</f>
        <v>Шелудин Руслан</v>
      </c>
      <c r="D17" s="77" t="str">
        <f>IF(B17=0," ",VLOOKUP($B17,[1]Спортсмены!$B$1:$H$65536,3,FALSE))</f>
        <v>04.03.1999</v>
      </c>
      <c r="E17" s="71" t="str">
        <f>IF(B17=0," ",IF(VLOOKUP($B17,[1]Спортсмены!$B$1:$H$65536,4,FALSE)=0," ",VLOOKUP($B17,[1]Спортсмены!$B$1:$H$65536,4,FALSE)))</f>
        <v>2р</v>
      </c>
      <c r="F17" s="76" t="str">
        <f>IF(B17=0," ",VLOOKUP($B17,[1]Спортсмены!$B$1:$H$65536,5,FALSE))</f>
        <v>Архангельская</v>
      </c>
      <c r="G17" s="74" t="str">
        <f>IF(B17=0," ",VLOOKUP($B17,[1]Спортсмены!$B$1:$H$65536,6,FALSE))</f>
        <v>Северодвинск, ГАУ АО "РЦСП "Поморье"</v>
      </c>
      <c r="H17" s="75">
        <v>2.7766203703703704E-4</v>
      </c>
      <c r="I17" s="81"/>
      <c r="J17" s="71" t="str">
        <f>IF(H17=0," ",IF(H17&lt;=[1]Разряды!$D$5,[1]Разряды!$D$3,IF(H17&lt;=[1]Разряды!$E$5,[1]Разряды!$E$3,IF(H17&lt;=[1]Разряды!$F$5,[1]Разряды!$F$3,IF(H17&lt;=[1]Разряды!$G$5,[1]Разряды!$G$3,IF(H17&lt;=[1]Разряды!$H$5,[1]Разряды!$H$3,IF(H17&lt;=[1]Разряды!$I$5,[1]Разряды!$I$3,IF(H17&lt;=[1]Разряды!$J$5,[1]Разряды!$J$3,"б/р"))))))))</f>
        <v>2р</v>
      </c>
      <c r="K17" s="71">
        <v>12</v>
      </c>
      <c r="L17" s="76" t="str">
        <f>IF(B17=0," ",VLOOKUP($B17,[1]Спортсмены!$B$1:$H$65536,7,FALSE))</f>
        <v>Лебедев В.Н.</v>
      </c>
    </row>
    <row r="18" spans="1:12" x14ac:dyDescent="0.25">
      <c r="A18" s="27">
        <v>7</v>
      </c>
      <c r="B18" s="20">
        <v>211</v>
      </c>
      <c r="C18" s="21" t="str">
        <f>IF(B18=0," ",VLOOKUP(B18,[1]Спортсмены!B$1:H$65536,2,FALSE))</f>
        <v>Тиммиев Василий</v>
      </c>
      <c r="D18" s="22" t="str">
        <f>IF(B18=0," ",VLOOKUP($B18,[1]Спортсмены!$B$1:$H$65536,3,FALSE))</f>
        <v>11.03.1999</v>
      </c>
      <c r="E18" s="23" t="str">
        <f>IF(B18=0," ",IF(VLOOKUP($B18,[1]Спортсмены!$B$1:$H$65536,4,FALSE)=0," ",VLOOKUP($B18,[1]Спортсмены!$B$1:$H$65536,4,FALSE)))</f>
        <v>1р</v>
      </c>
      <c r="F18" s="21" t="str">
        <f>IF(B18=0," ",VLOOKUP($B18,[1]Спортсмены!$B$1:$H$65536,5,FALSE))</f>
        <v>Архангельская</v>
      </c>
      <c r="G18" s="21" t="str">
        <f>IF(B18=0," ",VLOOKUP($B18,[1]Спортсмены!$B$1:$H$65536,6,FALSE))</f>
        <v>Северодвинск, ФОК "Севмаш"</v>
      </c>
      <c r="H18" s="24">
        <v>2.7835648148148148E-4</v>
      </c>
      <c r="I18" s="24"/>
      <c r="J18" s="23" t="str">
        <f>IF(H18=0," ",IF(H18&lt;=[1]Разряды!$D$5,[1]Разряды!$D$3,IF(H18&lt;=[1]Разряды!$E$5,[1]Разряды!$E$3,IF(H18&lt;=[1]Разряды!$F$5,[1]Разряды!$F$3,IF(H18&lt;=[1]Разряды!$G$5,[1]Разряды!$G$3,IF(H18&lt;=[1]Разряды!$H$5,[1]Разряды!$H$3,IF(H18&lt;=[1]Разряды!$I$5,[1]Разряды!$I$3,IF(H18&lt;=[1]Разряды!$J$5,[1]Разряды!$J$3,"б/р"))))))))</f>
        <v>2р</v>
      </c>
      <c r="K18" s="23">
        <v>11</v>
      </c>
      <c r="L18" s="21" t="str">
        <f>IF(B18=0," ",VLOOKUP($B18,[1]Спортсмены!$B$1:$H$65536,7,FALSE))</f>
        <v>Литвиненко А.И.</v>
      </c>
    </row>
    <row r="19" spans="1:12" x14ac:dyDescent="0.25">
      <c r="A19" s="27">
        <v>8</v>
      </c>
      <c r="B19" s="20">
        <v>445</v>
      </c>
      <c r="C19" s="21" t="str">
        <f>IF(B19=0," ",VLOOKUP(B19,[1]Спортсмены!B$1:H$65536,2,FALSE))</f>
        <v>Толоконцев Андрей</v>
      </c>
      <c r="D19" s="22" t="str">
        <f>IF(B19=0," ",VLOOKUP($B19,[1]Спортсмены!$B$1:$H$65536,3,FALSE))</f>
        <v>05.03.2000</v>
      </c>
      <c r="E19" s="23" t="str">
        <f>IF(B19=0," ",IF(VLOOKUP($B19,[1]Спортсмены!$B$1:$H$65536,4,FALSE)=0," ",VLOOKUP($B19,[1]Спортсмены!$B$1:$H$65536,4,FALSE)))</f>
        <v>2р</v>
      </c>
      <c r="F19" s="21" t="str">
        <f>IF(B19=0," ",VLOOKUP($B19,[1]Спортсмены!$B$1:$H$65536,5,FALSE))</f>
        <v>Вологодская</v>
      </c>
      <c r="G19" s="21" t="str">
        <f>IF(B19=0," ",VLOOKUP($B19,[1]Спортсмены!$B$1:$H$65536,6,FALSE))</f>
        <v>Череповец МБОУ ДОД "ДЮСШ № 2"</v>
      </c>
      <c r="H19" s="24">
        <v>2.7881944444444444E-4</v>
      </c>
      <c r="I19" s="24"/>
      <c r="J19" s="23" t="str">
        <f>IF(H19=0," ",IF(H19&lt;=[1]Разряды!$D$5,[1]Разряды!$D$3,IF(H19&lt;=[1]Разряды!$E$5,[1]Разряды!$E$3,IF(H19&lt;=[1]Разряды!$F$5,[1]Разряды!$F$3,IF(H19&lt;=[1]Разряды!$G$5,[1]Разряды!$G$3,IF(H19&lt;=[1]Разряды!$H$5,[1]Разряды!$H$3,IF(H19&lt;=[1]Разряды!$I$5,[1]Разряды!$I$3,IF(H19&lt;=[1]Разряды!$J$5,[1]Разряды!$J$3,"б/р"))))))))</f>
        <v>2р</v>
      </c>
      <c r="K19" s="23">
        <v>10</v>
      </c>
      <c r="L19" s="21" t="str">
        <f>IF(B19=0," ",VLOOKUP($B19,[1]Спортсмены!$B$1:$H$65536,7,FALSE))</f>
        <v>Лебедев А.В.</v>
      </c>
    </row>
    <row r="20" spans="1:12" x14ac:dyDescent="0.25">
      <c r="A20" s="27">
        <v>9</v>
      </c>
      <c r="B20" s="20">
        <v>446</v>
      </c>
      <c r="C20" s="21" t="str">
        <f>IF(B20=0," ",VLOOKUP(B20,[1]Спортсмены!B$1:H$65536,2,FALSE))</f>
        <v>Коркачев Денис</v>
      </c>
      <c r="D20" s="22" t="str">
        <f>IF(B20=0," ",VLOOKUP($B20,[1]Спортсмены!$B$1:$H$65536,3,FALSE))</f>
        <v>08.03.2000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Вологодская</v>
      </c>
      <c r="G20" s="21" t="str">
        <f>IF(B20=0," ",VLOOKUP($B20,[1]Спортсмены!$B$1:$H$65536,6,FALSE))</f>
        <v>Череповец МБОУ ДОД "ДЮСШ № 2"</v>
      </c>
      <c r="H20" s="24">
        <v>2.810185185185185E-4</v>
      </c>
      <c r="I20" s="40"/>
      <c r="J20" s="23" t="str">
        <f>IF(H20=0," ",IF(H20&lt;=[1]Разряды!$D$5,[1]Разряды!$D$3,IF(H20&lt;=[1]Разряды!$E$5,[1]Разряды!$E$3,IF(H20&lt;=[1]Разряды!$F$5,[1]Разряды!$F$3,IF(H20&lt;=[1]Разряды!$G$5,[1]Разряды!$G$3,IF(H20&lt;=[1]Разряды!$H$5,[1]Разряды!$H$3,IF(H20&lt;=[1]Разряды!$I$5,[1]Разряды!$I$3,IF(H20&lt;=[1]Разряды!$J$5,[1]Разряды!$J$3,"б/р"))))))))</f>
        <v>2р</v>
      </c>
      <c r="K20" s="79">
        <v>9</v>
      </c>
      <c r="L20" s="21" t="str">
        <f>IF(B20=0," ",VLOOKUP($B20,[1]Спортсмены!$B$1:$H$65536,7,FALSE))</f>
        <v>Лебедев А.В.</v>
      </c>
    </row>
    <row r="21" spans="1:12" x14ac:dyDescent="0.25">
      <c r="A21" s="27">
        <v>10</v>
      </c>
      <c r="B21" s="20">
        <v>265</v>
      </c>
      <c r="C21" s="21" t="str">
        <f>IF(B21=0," ",VLOOKUP(B21,[1]Спортсмены!B$1:H$65536,2,FALSE))</f>
        <v>Жокин Никита</v>
      </c>
      <c r="D21" s="22" t="str">
        <f>IF(B21=0," ",VLOOKUP($B21,[1]Спортсмены!$B$1:$H$65536,3,FALSE))</f>
        <v>31.01.1999</v>
      </c>
      <c r="E21" s="23" t="str">
        <f>IF(B21=0," ",IF(VLOOKUP($B21,[1]Спортсмены!$B$1:$H$65536,4,FALSE)=0," ",VLOOKUP($B21,[1]Спортсмены!$B$1:$H$65536,4,FALSE)))</f>
        <v>1р</v>
      </c>
      <c r="F21" s="21" t="str">
        <f>IF(B21=0," ",VLOOKUP($B21,[1]Спортсмены!$B$1:$H$65536,5,FALSE))</f>
        <v>Владимирская</v>
      </c>
      <c r="G21" s="78" t="str">
        <f>IF(B21=0," ",VLOOKUP($B21,[1]Спортсмены!$B$1:$H$65536,6,FALSE))</f>
        <v>Ковров, СКиД</v>
      </c>
      <c r="H21" s="24">
        <v>2.810185185185185E-4</v>
      </c>
      <c r="I21" s="24"/>
      <c r="J21" s="23" t="str">
        <f>IF(H21=0," ",IF(H21&lt;=[1]Разряды!$D$5,[1]Разряды!$D$3,IF(H21&lt;=[1]Разряды!$E$5,[1]Разряды!$E$3,IF(H21&lt;=[1]Разряды!$F$5,[1]Разряды!$F$3,IF(H21&lt;=[1]Разряды!$G$5,[1]Разряды!$G$3,IF(H21&lt;=[1]Разряды!$H$5,[1]Разряды!$H$3,IF(H21&lt;=[1]Разряды!$I$5,[1]Разряды!$I$3,IF(H21&lt;=[1]Разряды!$J$5,[1]Разряды!$J$3,"б/р"))))))))</f>
        <v>2р</v>
      </c>
      <c r="K21" s="26">
        <v>9</v>
      </c>
      <c r="L21" s="21" t="str">
        <f>IF(B21=0," ",VLOOKUP($B21,[1]Спортсмены!$B$1:$H$65536,7,FALSE))</f>
        <v>Новиков С.А.</v>
      </c>
    </row>
    <row r="22" spans="1:12" x14ac:dyDescent="0.25">
      <c r="A22" s="27">
        <v>11</v>
      </c>
      <c r="B22" s="20">
        <v>468</v>
      </c>
      <c r="C22" s="21" t="str">
        <f>IF(B22=0," ",VLOOKUP(B22,[1]Спортсмены!B$1:H$65536,2,FALSE))</f>
        <v>Акулов Дмитрий</v>
      </c>
      <c r="D22" s="22" t="str">
        <f>IF(B22=0," ",VLOOKUP($B22,[1]Спортсмены!$B$1:$H$65536,3,FALSE))</f>
        <v>22.04.1999</v>
      </c>
      <c r="E22" s="23" t="str">
        <f>IF(B22=0," ",IF(VLOOKUP($B22,[1]Спортсмены!$B$1:$H$65536,4,FALSE)=0," ",VLOOKUP($B22,[1]Спортсмены!$B$1:$H$65536,4,FALSE)))</f>
        <v>1р</v>
      </c>
      <c r="F22" s="21" t="str">
        <f>IF(B22=0," ",VLOOKUP($B22,[1]Спортсмены!$B$1:$H$65536,5,FALSE))</f>
        <v>Ивановская</v>
      </c>
      <c r="G22" s="21" t="str">
        <f>IF(B22=0," ",VLOOKUP($B22,[1]Спортсмены!$B$1:$H$65536,6,FALSE))</f>
        <v>Кинешма, СДЮСШОР им. ОЧ С.Клюгина</v>
      </c>
      <c r="H22" s="24">
        <v>2.8125000000000003E-4</v>
      </c>
      <c r="I22" s="24"/>
      <c r="J22" s="23" t="str">
        <f>IF(H22=0," ",IF(H22&lt;=[1]Разряды!$D$5,[1]Разряды!$D$3,IF(H22&lt;=[1]Разряды!$E$5,[1]Разряды!$E$3,IF(H22&lt;=[1]Разряды!$F$5,[1]Разряды!$F$3,IF(H22&lt;=[1]Разряды!$G$5,[1]Разряды!$G$3,IF(H22&lt;=[1]Разряды!$H$5,[1]Разряды!$H$3,IF(H22&lt;=[1]Разряды!$I$5,[1]Разряды!$I$3,IF(H22&lt;=[1]Разряды!$J$5,[1]Разряды!$J$3,"б/р"))))))))</f>
        <v>2р</v>
      </c>
      <c r="K22" s="23">
        <v>7</v>
      </c>
      <c r="L22" s="21" t="str">
        <f>IF(B22=0," ",VLOOKUP($B22,[1]Спортсмены!$B$1:$H$65536,7,FALSE))</f>
        <v>Яковлев А.Н.</v>
      </c>
    </row>
    <row r="23" spans="1:12" x14ac:dyDescent="0.25">
      <c r="A23" s="27">
        <v>12</v>
      </c>
      <c r="B23" s="20">
        <v>44</v>
      </c>
      <c r="C23" s="21" t="str">
        <f>IF(B23=0," ",VLOOKUP(B23,[1]Спортсмены!B$1:H$65536,2,FALSE))</f>
        <v>Кушев Данил</v>
      </c>
      <c r="D23" s="22" t="str">
        <f>IF(B23=0," ",VLOOKUP($B23,[1]Спортсмены!$B$1:$H$65536,3,FALSE))</f>
        <v>29.11.2000</v>
      </c>
      <c r="E23" s="23" t="str">
        <f>IF(B23=0," ",IF(VLOOKUP($B23,[1]Спортсмены!$B$1:$H$65536,4,FALSE)=0," ",VLOOKUP($B23,[1]Спортсмены!$B$1:$H$65536,4,FALSE)))</f>
        <v>2р</v>
      </c>
      <c r="F23" s="21" t="str">
        <f>IF(B23=0," ",VLOOKUP($B23,[1]Спортсмены!$B$1:$H$65536,5,FALSE))</f>
        <v>Ярославская</v>
      </c>
      <c r="G23" s="21" t="str">
        <f>IF(B23=0," ",VLOOKUP($B23,[1]Спортсмены!$B$1:$H$65536,6,FALSE))</f>
        <v>Ярославль, СДЮСШОР-19</v>
      </c>
      <c r="H23" s="24">
        <v>2.8402777777777774E-4</v>
      </c>
      <c r="I23" s="24"/>
      <c r="J23" s="23" t="str">
        <f>IF(H23=0," ",IF(H23&lt;=[1]Разряды!$D$5,[1]Разряды!$D$3,IF(H23&lt;=[1]Разряды!$E$5,[1]Разряды!$E$3,IF(H23&lt;=[1]Разряды!$F$5,[1]Разряды!$F$3,IF(H23&lt;=[1]Разряды!$G$5,[1]Разряды!$G$3,IF(H23&lt;=[1]Разряды!$H$5,[1]Разряды!$H$3,IF(H23&lt;=[1]Разряды!$I$5,[1]Разряды!$I$3,IF(H23&lt;=[1]Разряды!$J$5,[1]Разряды!$J$3,"б/р"))))))))</f>
        <v>3р</v>
      </c>
      <c r="K23" s="83" t="s">
        <v>19</v>
      </c>
      <c r="L23" s="21" t="str">
        <f>IF(B23=0," ",VLOOKUP($B23,[1]Спортсмены!$B$1:$H$65536,7,FALSE))</f>
        <v>Видманова Ю.В.</v>
      </c>
    </row>
    <row r="24" spans="1:12" x14ac:dyDescent="0.25">
      <c r="A24" s="27">
        <v>13</v>
      </c>
      <c r="B24" s="20">
        <v>96</v>
      </c>
      <c r="C24" s="21" t="str">
        <f>IF(B24=0," ",VLOOKUP(B24,[1]Спортсмены!B$1:H$65536,2,FALSE))</f>
        <v>Светлов Даниил</v>
      </c>
      <c r="D24" s="22" t="str">
        <f>IF(B24=0," ",VLOOKUP($B24,[1]Спортсмены!$B$1:$H$65536,3,FALSE))</f>
        <v>19.11.1999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Ярославская</v>
      </c>
      <c r="G24" s="21" t="str">
        <f>IF(B24=0," ",VLOOKUP($B24,[1]Спортсмены!$B$1:$H$65536,6,FALSE))</f>
        <v>Рыбинск, СДЮСШОР-8</v>
      </c>
      <c r="H24" s="24">
        <v>2.8425925925925922E-4</v>
      </c>
      <c r="I24" s="25"/>
      <c r="J24" s="23" t="str">
        <f>IF(H24=0," ",IF(H24&lt;=[1]Разряды!$D$5,[1]Разряды!$D$3,IF(H24&lt;=[1]Разряды!$E$5,[1]Разряды!$E$3,IF(H24&lt;=[1]Разряды!$F$5,[1]Разряды!$F$3,IF(H24&lt;=[1]Разряды!$G$5,[1]Разряды!$G$3,IF(H24&lt;=[1]Разряды!$H$5,[1]Разряды!$H$3,IF(H24&lt;=[1]Разряды!$I$5,[1]Разряды!$I$3,IF(H24&lt;=[1]Разряды!$J$5,[1]Разряды!$J$3,"б/р"))))))))</f>
        <v>3р</v>
      </c>
      <c r="K24" s="83" t="s">
        <v>19</v>
      </c>
      <c r="L24" s="21" t="str">
        <f>IF(B24=0," ",VLOOKUP($B24,[1]Спортсмены!$B$1:$H$65536,7,FALSE))</f>
        <v>Зверев В.Н.</v>
      </c>
    </row>
    <row r="25" spans="1:12" x14ac:dyDescent="0.25">
      <c r="A25" s="27">
        <v>14</v>
      </c>
      <c r="B25" s="20">
        <v>297</v>
      </c>
      <c r="C25" s="21" t="str">
        <f>IF(B25=0," ",VLOOKUP(B25,[1]Спортсмены!B$1:H$65536,2,FALSE))</f>
        <v>Харохорин Семен</v>
      </c>
      <c r="D25" s="22" t="str">
        <f>IF(B25=0," ",VLOOKUP($B25,[1]Спортсмены!$B$1:$H$65536,3,FALSE))</f>
        <v>20.10.2000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Мурманская</v>
      </c>
      <c r="G25" s="21" t="str">
        <f>IF(B25=0," ",VLOOKUP($B25,[1]Спортсмены!$B$1:$H$65536,6,FALSE))</f>
        <v>Мурманск, СДЮСШОР № 4</v>
      </c>
      <c r="H25" s="24">
        <v>2.875E-4</v>
      </c>
      <c r="I25" s="24"/>
      <c r="J25" s="23" t="str">
        <f>IF(H25=0," ",IF(H25&lt;=[1]Разряды!$D$5,[1]Разряды!$D$3,IF(H25&lt;=[1]Разряды!$E$5,[1]Разряды!$E$3,IF(H25&lt;=[1]Разряды!$F$5,[1]Разряды!$F$3,IF(H25&lt;=[1]Разряды!$G$5,[1]Разряды!$G$3,IF(H25&lt;=[1]Разряды!$H$5,[1]Разряды!$H$3,IF(H25&lt;=[1]Разряды!$I$5,[1]Разряды!$I$3,IF(H25&lt;=[1]Разряды!$J$5,[1]Разряды!$J$3,"б/р"))))))))</f>
        <v>3р</v>
      </c>
      <c r="K25" s="23">
        <v>6</v>
      </c>
      <c r="L25" s="21" t="str">
        <f>IF(B25=0," ",VLOOKUP($B25,[1]Спортсмены!$B$1:$H$65536,7,FALSE))</f>
        <v>Шаверина Е.Н.</v>
      </c>
    </row>
    <row r="26" spans="1:12" x14ac:dyDescent="0.25">
      <c r="A26" s="27">
        <v>15</v>
      </c>
      <c r="B26" s="20">
        <v>221</v>
      </c>
      <c r="C26" s="21" t="str">
        <f>IF(B26=0," ",VLOOKUP(B26,[1]Спортсмены!B$1:H$65536,2,FALSE))</f>
        <v>Кунавин Тимофей</v>
      </c>
      <c r="D26" s="22" t="str">
        <f>IF(B26=0," ",VLOOKUP($B26,[1]Спортсмены!$B$1:$H$65536,3,FALSE))</f>
        <v>23.06.2000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Архангельская</v>
      </c>
      <c r="G26" s="21" t="str">
        <f>IF(B26=0," ",VLOOKUP($B26,[1]Спортсмены!$B$1:$H$65536,6,FALSE))</f>
        <v>Северодвинск, ФОК "Севмаш"</v>
      </c>
      <c r="H26" s="24">
        <v>2.8831018518518523E-4</v>
      </c>
      <c r="I26" s="24"/>
      <c r="J26" s="23" t="str">
        <f>IF(H26=0," ",IF(H26&lt;=[1]Разряды!$D$5,[1]Разряды!$D$3,IF(H26&lt;=[1]Разряды!$E$5,[1]Разряды!$E$3,IF(H26&lt;=[1]Разряды!$F$5,[1]Разряды!$F$3,IF(H26&lt;=[1]Разряды!$G$5,[1]Разряды!$G$3,IF(H26&lt;=[1]Разряды!$H$5,[1]Разряды!$H$3,IF(H26&lt;=[1]Разряды!$I$5,[1]Разряды!$I$3,IF(H26&lt;=[1]Разряды!$J$5,[1]Разряды!$J$3,"б/р"))))))))</f>
        <v>3р</v>
      </c>
      <c r="K26" s="79" t="s">
        <v>19</v>
      </c>
      <c r="L26" s="21" t="str">
        <f>IF(B26=0," ",VLOOKUP($B26,[1]Спортсмены!$B$1:$H$65536,7,FALSE))</f>
        <v>Литвиненко А.И.</v>
      </c>
    </row>
    <row r="27" spans="1:12" x14ac:dyDescent="0.25">
      <c r="A27" s="27">
        <v>15</v>
      </c>
      <c r="B27" s="20">
        <v>41</v>
      </c>
      <c r="C27" s="21" t="str">
        <f>IF(B27=0," ",VLOOKUP(B27,[1]Спортсмены!B$1:H$65536,2,FALSE))</f>
        <v>Дурицын Максим</v>
      </c>
      <c r="D27" s="22" t="str">
        <f>IF(B27=0," ",VLOOKUP($B27,[1]Спортсмены!$B$1:$H$65536,3,FALSE))</f>
        <v>05.04.1999</v>
      </c>
      <c r="E27" s="23" t="str">
        <f>IF(B27=0," ",IF(VLOOKUP($B27,[1]Спортсмены!$B$1:$H$65536,4,FALSE)=0," ",VLOOKUP($B27,[1]Спортсмены!$B$1:$H$65536,4,FALSE)))</f>
        <v>2р</v>
      </c>
      <c r="F27" s="21" t="str">
        <f>IF(B27=0," ",VLOOKUP($B27,[1]Спортсмены!$B$1:$H$65536,5,FALSE))</f>
        <v>Ярославская</v>
      </c>
      <c r="G27" s="21" t="str">
        <f>IF(B27=0," ",VLOOKUP($B27,[1]Спортсмены!$B$1:$H$65536,6,FALSE))</f>
        <v>Ярославль, СДЮСШОР-19</v>
      </c>
      <c r="H27" s="24">
        <v>2.8935185185185189E-4</v>
      </c>
      <c r="I27" s="25"/>
      <c r="J27" s="23" t="str">
        <f>IF(H27=0," ",IF(H27&lt;=[1]Разряды!$D$5,[1]Разряды!$D$3,IF(H27&lt;=[1]Разряды!$E$5,[1]Разряды!$E$3,IF(H27&lt;=[1]Разряды!$F$5,[1]Разряды!$F$3,IF(H27&lt;=[1]Разряды!$G$5,[1]Разряды!$G$3,IF(H27&lt;=[1]Разряды!$H$5,[1]Разряды!$H$3,IF(H27&lt;=[1]Разряды!$I$5,[1]Разряды!$I$3,IF(H27&lt;=[1]Разряды!$J$5,[1]Разряды!$J$3,"б/р"))))))))</f>
        <v>3р</v>
      </c>
      <c r="K27" s="23" t="s">
        <v>19</v>
      </c>
      <c r="L27" s="21" t="str">
        <f>IF(B27=0," ",VLOOKUP($B27,[1]Спортсмены!$B$1:$H$65536,7,FALSE))</f>
        <v>Станкевич В.А.</v>
      </c>
    </row>
    <row r="28" spans="1:12" x14ac:dyDescent="0.25">
      <c r="A28" s="27">
        <v>17</v>
      </c>
      <c r="B28" s="20">
        <v>49</v>
      </c>
      <c r="C28" s="21" t="str">
        <f>IF(B28=0," ",VLOOKUP(B28,[1]Спортсмены!B$1:H$65536,2,FALSE))</f>
        <v>Иванов Константин</v>
      </c>
      <c r="D28" s="22" t="str">
        <f>IF(B28=0," ",VLOOKUP($B28,[1]Спортсмены!$B$1:$H$65536,3,FALSE))</f>
        <v>19.01.2000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Ярославская</v>
      </c>
      <c r="G28" s="21" t="str">
        <f>IF(B28=0," ",VLOOKUP($B28,[1]Спортсмены!$B$1:$H$65536,6,FALSE))</f>
        <v>Ярославль, СДЮСШОР-19</v>
      </c>
      <c r="H28" s="24">
        <v>2.8958333333333332E-4</v>
      </c>
      <c r="I28" s="25"/>
      <c r="J28" s="23" t="str">
        <f>IF(H28=0," ",IF(H28&lt;=[1]Разряды!$D$5,[1]Разряды!$D$3,IF(H28&lt;=[1]Разряды!$E$5,[1]Разряды!$E$3,IF(H28&lt;=[1]Разряды!$F$5,[1]Разряды!$F$3,IF(H28&lt;=[1]Разряды!$G$5,[1]Разряды!$G$3,IF(H28&lt;=[1]Разряды!$H$5,[1]Разряды!$H$3,IF(H28&lt;=[1]Разряды!$I$5,[1]Разряды!$I$3,IF(H28&lt;=[1]Разряды!$J$5,[1]Разряды!$J$3,"б/р"))))))))</f>
        <v>3р</v>
      </c>
      <c r="K28" s="26" t="s">
        <v>19</v>
      </c>
      <c r="L28" s="21" t="str">
        <f>IF(B28=0," ",VLOOKUP($B28,[1]Спортсмены!$B$1:$H$65536,7,FALSE))</f>
        <v>Сошников А.В.</v>
      </c>
    </row>
    <row r="29" spans="1:12" x14ac:dyDescent="0.25">
      <c r="A29" s="27">
        <v>18</v>
      </c>
      <c r="B29" s="80">
        <v>303</v>
      </c>
      <c r="C29" s="76" t="str">
        <f>IF(B29=0," ",VLOOKUP(B29,[1]Спортсмены!B$1:H$65536,2,FALSE))</f>
        <v>Подгорнов Александр</v>
      </c>
      <c r="D29" s="77" t="str">
        <f>IF(B29=0," ",VLOOKUP($B29,[1]Спортсмены!$B$1:$H$65536,3,FALSE))</f>
        <v>05.10.2001</v>
      </c>
      <c r="E29" s="71" t="str">
        <f>IF(B29=0," ",IF(VLOOKUP($B29,[1]Спортсмены!$B$1:$H$65536,4,FALSE)=0," ",VLOOKUP($B29,[1]Спортсмены!$B$1:$H$65536,4,FALSE)))</f>
        <v>3р</v>
      </c>
      <c r="F29" s="76" t="str">
        <f>IF(B29=0," ",VLOOKUP($B29,[1]Спортсмены!$B$1:$H$65536,5,FALSE))</f>
        <v>Мурманская</v>
      </c>
      <c r="G29" s="76" t="str">
        <f>IF(B29=0," ",VLOOKUP($B29,[1]Спортсмены!$B$1:$H$65536,6,FALSE))</f>
        <v>Мурманск, СДЮСШОР № 4</v>
      </c>
      <c r="H29" s="75">
        <v>2.9004629629629628E-4</v>
      </c>
      <c r="I29" s="81"/>
      <c r="J29" s="71" t="str">
        <f>IF(H29=0," ",IF(H29&lt;=[1]Разряды!$D$5,[1]Разряды!$D$3,IF(H29&lt;=[1]Разряды!$E$5,[1]Разряды!$E$3,IF(H29&lt;=[1]Разряды!$F$5,[1]Разряды!$F$3,IF(H29&lt;=[1]Разряды!$G$5,[1]Разряды!$G$3,IF(H29&lt;=[1]Разряды!$H$5,[1]Разряды!$H$3,IF(H29&lt;=[1]Разряды!$I$5,[1]Разряды!$I$3,IF(H29&lt;=[1]Разряды!$J$5,[1]Разряды!$J$3,"б/р"))))))))</f>
        <v>3р</v>
      </c>
      <c r="K29" s="236" t="s">
        <v>19</v>
      </c>
      <c r="L29" s="66" t="str">
        <f>IF(B29=0," ",VLOOKUP($B29,[1]Спортсмены!$B$1:$H$65536,7,FALSE))</f>
        <v>Кацан Т.Н., В.В.</v>
      </c>
    </row>
    <row r="30" spans="1:12" x14ac:dyDescent="0.25">
      <c r="A30" s="27">
        <v>19</v>
      </c>
      <c r="B30" s="20">
        <v>342</v>
      </c>
      <c r="C30" s="21" t="str">
        <f>IF(B30=0," ",VLOOKUP(B30,[1]Спортсмены!B$1:H$65536,2,FALSE))</f>
        <v>Цвиринько Илья</v>
      </c>
      <c r="D30" s="22" t="str">
        <f>IF(B30=0," ",VLOOKUP($B30,[1]Спортсмены!$B$1:$H$65536,3,FALSE))</f>
        <v>12.04.1999</v>
      </c>
      <c r="E30" s="23" t="str">
        <f>IF(B30=0," ",IF(VLOOKUP($B30,[1]Спортсмены!$B$1:$H$65536,4,FALSE)=0," ",VLOOKUP($B30,[1]Спортсмены!$B$1:$H$65536,4,FALSE)))</f>
        <v>1р</v>
      </c>
      <c r="F30" s="21" t="str">
        <f>IF(B30=0," ",VLOOKUP($B30,[1]Спортсмены!$B$1:$H$65536,5,FALSE))</f>
        <v>Рес-ка Коми</v>
      </c>
      <c r="G30" s="21" t="str">
        <f>IF(B30=0," ",VLOOKUP($B30,[1]Спортсмены!$B$1:$H$65536,6,FALSE))</f>
        <v>Сыктывкар, КДЮСШ № 1</v>
      </c>
      <c r="H30" s="40">
        <v>2.9062499999999998E-4</v>
      </c>
      <c r="I30" s="25"/>
      <c r="J30" s="23" t="str">
        <f>IF(H30=0," ",IF(H30&lt;=[1]Разряды!$D$5,[1]Разряды!$D$3,IF(H30&lt;=[1]Разряды!$E$5,[1]Разряды!$E$3,IF(H30&lt;=[1]Разряды!$F$5,[1]Разряды!$F$3,IF(H30&lt;=[1]Разряды!$G$5,[1]Разряды!$G$3,IF(H30&lt;=[1]Разряды!$H$5,[1]Разряды!$H$3,IF(H30&lt;=[1]Разряды!$I$5,[1]Разряды!$I$3,IF(H30&lt;=[1]Разряды!$J$5,[1]Разряды!$J$3,"б/р"))))))))</f>
        <v>3р</v>
      </c>
      <c r="K30" s="23">
        <v>5</v>
      </c>
      <c r="L30" s="21" t="str">
        <f>IF(B30=0," ",VLOOKUP($B30,[1]Спортсмены!$B$1:$H$65536,7,FALSE))</f>
        <v>Углова С.И.</v>
      </c>
    </row>
    <row r="31" spans="1:12" x14ac:dyDescent="0.25">
      <c r="A31" s="27">
        <v>20</v>
      </c>
      <c r="B31" s="20">
        <v>418</v>
      </c>
      <c r="C31" s="21" t="str">
        <f>IF(B31=0," ",VLOOKUP(B31,[1]Спортсмены!B$1:H$65536,2,FALSE))</f>
        <v>Малышев Егор</v>
      </c>
      <c r="D31" s="22" t="str">
        <f>IF(B31=0," ",VLOOKUP($B31,[1]Спортсмены!$B$1:$H$65536,3,FALSE))</f>
        <v>24.02.2000</v>
      </c>
      <c r="E31" s="23" t="str">
        <f>IF(B31=0," ",IF(VLOOKUP($B31,[1]Спортсмены!$B$1:$H$65536,4,FALSE)=0," ",VLOOKUP($B31,[1]Спортсмены!$B$1:$H$65536,4,FALSE)))</f>
        <v>2р</v>
      </c>
      <c r="F31" s="21" t="str">
        <f>IF(B31=0," ",VLOOKUP($B31,[1]Спортсмены!$B$1:$H$65536,5,FALSE))</f>
        <v>Костромская</v>
      </c>
      <c r="G31" s="21" t="str">
        <f>IF(B31=0," ",VLOOKUP($B31,[1]Спортсмены!$B$1:$H$65536,6,FALSE))</f>
        <v>Шарья, СДЮСШОР</v>
      </c>
      <c r="H31" s="24">
        <v>2.9074074074074077E-4</v>
      </c>
      <c r="I31" s="24"/>
      <c r="J31" s="23" t="str">
        <f>IF(H31=0," ",IF(H31&lt;=[1]Разряды!$D$5,[1]Разряды!$D$3,IF(H31&lt;=[1]Разряды!$E$5,[1]Разряды!$E$3,IF(H31&lt;=[1]Разряды!$F$5,[1]Разряды!$F$3,IF(H31&lt;=[1]Разряды!$G$5,[1]Разряды!$G$3,IF(H31&lt;=[1]Разряды!$H$5,[1]Разряды!$H$3,IF(H31&lt;=[1]Разряды!$I$5,[1]Разряды!$I$3,IF(H31&lt;=[1]Разряды!$J$5,[1]Разряды!$J$3,"б/р"))))))))</f>
        <v>3р</v>
      </c>
      <c r="K31" s="26" t="s">
        <v>19</v>
      </c>
      <c r="L31" s="21" t="str">
        <f>IF(B31=0," ",VLOOKUP($B31,[1]Спортсмены!$B$1:$H$65536,7,FALSE))</f>
        <v>Аскеров А.М.</v>
      </c>
    </row>
    <row r="32" spans="1:12" x14ac:dyDescent="0.25">
      <c r="A32" s="27">
        <v>21</v>
      </c>
      <c r="B32" s="20">
        <v>451</v>
      </c>
      <c r="C32" s="21" t="str">
        <f>IF(B32=0," ",VLOOKUP(B32,[1]Спортсмены!B$1:H$65536,2,FALSE))</f>
        <v>Паюсов Иван</v>
      </c>
      <c r="D32" s="22" t="str">
        <f>IF(B32=0," ",VLOOKUP($B32,[1]Спортсмены!$B$1:$H$65536,3,FALSE))</f>
        <v>27.06.1999</v>
      </c>
      <c r="E32" s="23" t="str">
        <f>IF(B32=0," ",IF(VLOOKUP($B32,[1]Спортсмены!$B$1:$H$65536,4,FALSE)=0," ",VLOOKUP($B32,[1]Спортсмены!$B$1:$H$65536,4,FALSE)))</f>
        <v>2р</v>
      </c>
      <c r="F32" s="21" t="str">
        <f>IF(B32=0," ",VLOOKUP($B32,[1]Спортсмены!$B$1:$H$65536,5,FALSE))</f>
        <v>Вологодская</v>
      </c>
      <c r="G32" s="21" t="str">
        <f>IF(B32=0," ",VLOOKUP($B32,[1]Спортсмены!$B$1:$H$65536,6,FALSE))</f>
        <v>Череповец МБОУ ДОД "ДЮСШ № 2"</v>
      </c>
      <c r="H32" s="40">
        <v>2.9224537037037039E-4</v>
      </c>
      <c r="I32" s="25"/>
      <c r="J32" s="23" t="str">
        <f>IF(H32=0," ",IF(H32&lt;=[1]Разряды!$D$5,[1]Разряды!$D$3,IF(H32&lt;=[1]Разряды!$E$5,[1]Разряды!$E$3,IF(H32&lt;=[1]Разряды!$F$5,[1]Разряды!$F$3,IF(H32&lt;=[1]Разряды!$G$5,[1]Разряды!$G$3,IF(H32&lt;=[1]Разряды!$H$5,[1]Разряды!$H$3,IF(H32&lt;=[1]Разряды!$I$5,[1]Разряды!$I$3,IF(H32&lt;=[1]Разряды!$J$5,[1]Разряды!$J$3,"б/р"))))))))</f>
        <v>3р</v>
      </c>
      <c r="K32" s="83" t="s">
        <v>19</v>
      </c>
      <c r="L32" s="21" t="str">
        <f>IF(B32=0," ",VLOOKUP($B32,[1]Спортсмены!$B$1:$H$65536,7,FALSE))</f>
        <v>Столбова О.В.</v>
      </c>
    </row>
    <row r="33" spans="1:12" x14ac:dyDescent="0.25">
      <c r="A33" s="27">
        <v>22</v>
      </c>
      <c r="B33" s="80">
        <v>299</v>
      </c>
      <c r="C33" s="21" t="str">
        <f>IF(B33=0," ",VLOOKUP(B33,[1]Спортсмены!B$1:H$65536,2,FALSE))</f>
        <v>Глебов Борис</v>
      </c>
      <c r="D33" s="22" t="str">
        <f>IF(B33=0," ",VLOOKUP($B33,[1]Спортсмены!$B$1:$H$65536,3,FALSE))</f>
        <v>21.06.1999</v>
      </c>
      <c r="E33" s="23" t="str">
        <f>IF(B33=0," ",IF(VLOOKUP($B33,[1]Спортсмены!$B$1:$H$65536,4,FALSE)=0," ",VLOOKUP($B33,[1]Спортсмены!$B$1:$H$65536,4,FALSE)))</f>
        <v>1р</v>
      </c>
      <c r="F33" s="21" t="str">
        <f>IF(B33=0," ",VLOOKUP($B33,[1]Спортсмены!$B$1:$H$65536,5,FALSE))</f>
        <v>Мурманская</v>
      </c>
      <c r="G33" s="21" t="str">
        <f>IF(B33=0," ",VLOOKUP($B33,[1]Спортсмены!$B$1:$H$65536,6,FALSE))</f>
        <v>Мурманск, СДЮСШОР № 4</v>
      </c>
      <c r="H33" s="24">
        <v>2.9293981481481483E-4</v>
      </c>
      <c r="I33" s="24"/>
      <c r="J33" s="23" t="str">
        <f>IF(H33=0," ",IF(H33&lt;=[1]Разряды!$D$5,[1]Разряды!$D$3,IF(H33&lt;=[1]Разряды!$E$5,[1]Разряды!$E$3,IF(H33&lt;=[1]Разряды!$F$5,[1]Разряды!$F$3,IF(H33&lt;=[1]Разряды!$G$5,[1]Разряды!$G$3,IF(H33&lt;=[1]Разряды!$H$5,[1]Разряды!$H$3,IF(H33&lt;=[1]Разряды!$I$5,[1]Разряды!$I$3,IF(H33&lt;=[1]Разряды!$J$5,[1]Разряды!$J$3,"б/р"))))))))</f>
        <v>3р</v>
      </c>
      <c r="K33" s="26">
        <v>4</v>
      </c>
      <c r="L33" s="21" t="str">
        <f>IF(B33=0," ",VLOOKUP($B33,[1]Спортсмены!$B$1:$H$65536,7,FALSE))</f>
        <v>Ахметов А.Р., Маслова Е.С.</v>
      </c>
    </row>
    <row r="34" spans="1:12" x14ac:dyDescent="0.25">
      <c r="A34" s="27">
        <v>23</v>
      </c>
      <c r="B34" s="20">
        <v>332</v>
      </c>
      <c r="C34" s="21" t="str">
        <f>IF(B34=0," ",VLOOKUP(B34,[1]Спортсмены!B$1:H$65536,2,FALSE))</f>
        <v>Эрдинч Денис</v>
      </c>
      <c r="D34" s="22" t="str">
        <f>IF(B34=0," ",VLOOKUP($B34,[1]Спортсмены!$B$1:$H$65536,3,FALSE))</f>
        <v>09.05.2000</v>
      </c>
      <c r="E34" s="23" t="str">
        <f>IF(B34=0," ",IF(VLOOKUP($B34,[1]Спортсмены!$B$1:$H$65536,4,FALSE)=0," ",VLOOKUP($B34,[1]Спортсмены!$B$1:$H$65536,4,FALSE)))</f>
        <v>1р</v>
      </c>
      <c r="F34" s="21" t="str">
        <f>IF(B34=0," ",VLOOKUP($B34,[1]Спортсмены!$B$1:$H$65536,5,FALSE))</f>
        <v>Рес-ка Коми</v>
      </c>
      <c r="G34" s="21" t="str">
        <f>IF(B34=0," ",VLOOKUP($B34,[1]Спортсмены!$B$1:$H$65536,6,FALSE))</f>
        <v>Сыктывкар, КДЮСШ № 1</v>
      </c>
      <c r="H34" s="24">
        <v>2.9479166666666667E-4</v>
      </c>
      <c r="I34" s="24"/>
      <c r="J34" s="23" t="str">
        <f>IF(H34=0," ",IF(H34&lt;=[1]Разряды!$D$5,[1]Разряды!$D$3,IF(H34&lt;=[1]Разряды!$E$5,[1]Разряды!$E$3,IF(H34&lt;=[1]Разряды!$F$5,[1]Разряды!$F$3,IF(H34&lt;=[1]Разряды!$G$5,[1]Разряды!$G$3,IF(H34&lt;=[1]Разряды!$H$5,[1]Разряды!$H$3,IF(H34&lt;=[1]Разряды!$I$5,[1]Разряды!$I$3,IF(H34&lt;=[1]Разряды!$J$5,[1]Разряды!$J$3,"б/р"))))))))</f>
        <v>3р</v>
      </c>
      <c r="K34" s="79">
        <v>3</v>
      </c>
      <c r="L34" s="21" t="str">
        <f>IF(B34=0," ",VLOOKUP($B34,[1]Спортсмены!$B$1:$H$65536,7,FALSE))</f>
        <v>Балясников И.Н.</v>
      </c>
    </row>
    <row r="35" spans="1:12" x14ac:dyDescent="0.25">
      <c r="A35" s="27">
        <v>24</v>
      </c>
      <c r="B35" s="80">
        <v>90</v>
      </c>
      <c r="C35" s="76" t="str">
        <f>IF(B35=0," ",VLOOKUP(B35,[1]Спортсмены!B$1:H$65536,2,FALSE))</f>
        <v>Платонов Андрей</v>
      </c>
      <c r="D35" s="77" t="str">
        <f>IF(B35=0," ",VLOOKUP($B35,[1]Спортсмены!$B$1:$H$65536,3,FALSE))</f>
        <v>13.06.1999</v>
      </c>
      <c r="E35" s="71" t="str">
        <f>IF(B35=0," ",IF(VLOOKUP($B35,[1]Спортсмены!$B$1:$H$65536,4,FALSE)=0," ",VLOOKUP($B35,[1]Спортсмены!$B$1:$H$65536,4,FALSE)))</f>
        <v>2р</v>
      </c>
      <c r="F35" s="76" t="str">
        <f>IF(B35=0," ",VLOOKUP($B35,[1]Спортсмены!$B$1:$H$65536,5,FALSE))</f>
        <v>Ярославская</v>
      </c>
      <c r="G35" s="76" t="str">
        <f>IF(B35=0," ",VLOOKUP($B35,[1]Спортсмены!$B$1:$H$65536,6,FALSE))</f>
        <v>Рыбинск, СДЮСШОР-2</v>
      </c>
      <c r="H35" s="75">
        <v>2.9710648148148147E-4</v>
      </c>
      <c r="I35" s="81"/>
      <c r="J35" s="23" t="str">
        <f>IF(H35=0," ",IF(H35&lt;=[1]Разряды!$D$5,[1]Разряды!$D$3,IF(H35&lt;=[1]Разряды!$E$5,[1]Разряды!$E$3,IF(H35&lt;=[1]Разряды!$F$5,[1]Разряды!$F$3,IF(H35&lt;=[1]Разряды!$G$5,[1]Разряды!$G$3,IF(H35&lt;=[1]Разряды!$H$5,[1]Разряды!$H$3,IF(H35&lt;=[1]Разряды!$I$5,[1]Разряды!$I$3,IF(H35&lt;=[1]Разряды!$J$5,[1]Разряды!$J$3,"б/р"))))))))</f>
        <v>3р</v>
      </c>
      <c r="K35" s="27" t="s">
        <v>19</v>
      </c>
      <c r="L35" s="151" t="str">
        <f>IF(B35=0," ",VLOOKUP($B35,[1]Спортсмены!$B$1:$H$65536,7,FALSE))</f>
        <v>Филимонова О.А.</v>
      </c>
    </row>
    <row r="36" spans="1:12" x14ac:dyDescent="0.25">
      <c r="A36" s="27">
        <v>25</v>
      </c>
      <c r="B36" s="20">
        <v>45</v>
      </c>
      <c r="C36" s="21" t="str">
        <f>IF(B36=0," ",VLOOKUP(B36,[1]Спортсмены!B$1:H$65536,2,FALSE))</f>
        <v>Малахов Артем</v>
      </c>
      <c r="D36" s="22" t="str">
        <f>IF(B36=0," ",VLOOKUP($B36,[1]Спортсмены!$B$1:$H$65536,3,FALSE))</f>
        <v>06.08.2000</v>
      </c>
      <c r="E36" s="23" t="str">
        <f>IF(B36=0," ",IF(VLOOKUP($B36,[1]Спортсмены!$B$1:$H$65536,4,FALSE)=0," ",VLOOKUP($B36,[1]Спортсмены!$B$1:$H$65536,4,FALSE)))</f>
        <v>2р</v>
      </c>
      <c r="F36" s="21" t="str">
        <f>IF(B36=0," ",VLOOKUP($B36,[1]Спортсмены!$B$1:$H$65536,5,FALSE))</f>
        <v>Ярославская</v>
      </c>
      <c r="G36" s="21" t="str">
        <f>IF(B36=0," ",VLOOKUP($B36,[1]Спортсмены!$B$1:$H$65536,6,FALSE))</f>
        <v>Ярославль, СДЮСШОР-19</v>
      </c>
      <c r="H36" s="24">
        <v>3.0381944444444445E-4</v>
      </c>
      <c r="I36" s="24"/>
      <c r="J36" s="23" t="str">
        <f>IF(H36=0," ",IF(H36&lt;=[1]Разряды!$D$5,[1]Разряды!$D$3,IF(H36&lt;=[1]Разряды!$E$5,[1]Разряды!$E$3,IF(H36&lt;=[1]Разряды!$F$5,[1]Разряды!$F$3,IF(H36&lt;=[1]Разряды!$G$5,[1]Разряды!$G$3,IF(H36&lt;=[1]Разряды!$H$5,[1]Разряды!$H$3,IF(H36&lt;=[1]Разряды!$I$5,[1]Разряды!$I$3,IF(H36&lt;=[1]Разряды!$J$5,[1]Разряды!$J$3,"б/р"))))))))</f>
        <v>1юр</v>
      </c>
      <c r="K36" s="23" t="s">
        <v>19</v>
      </c>
      <c r="L36" s="21" t="str">
        <f>IF(B36=0," ",VLOOKUP($B36,[1]Спортсмены!$B$1:$H$65536,7,FALSE))</f>
        <v>Видманова Ю.В.</v>
      </c>
    </row>
    <row r="37" spans="1:12" x14ac:dyDescent="0.25">
      <c r="A37" s="27">
        <v>26</v>
      </c>
      <c r="B37" s="26">
        <v>43</v>
      </c>
      <c r="C37" s="21" t="str">
        <f>IF(B37=0," ",VLOOKUP(B37,[1]Спортсмены!B$1:H$65536,2,FALSE))</f>
        <v>Шаруев Тимофей</v>
      </c>
      <c r="D37" s="22" t="str">
        <f>IF(B37=0," ",VLOOKUP($B37,[1]Спортсмены!$B$1:$H$65536,3,FALSE))</f>
        <v>11.03.2000</v>
      </c>
      <c r="E37" s="23" t="str">
        <f>IF(B37=0," ",IF(VLOOKUP($B37,[1]Спортсмены!$B$1:$H$65536,4,FALSE)=0," ",VLOOKUP($B37,[1]Спортсмены!$B$1:$H$65536,4,FALSE)))</f>
        <v>2р</v>
      </c>
      <c r="F37" s="21" t="str">
        <f>IF(B37=0," ",VLOOKUP($B37,[1]Спортсмены!$B$1:$H$65536,5,FALSE))</f>
        <v>Ярославская</v>
      </c>
      <c r="G37" s="21" t="str">
        <f>IF(B37=0," ",VLOOKUP($B37,[1]Спортсмены!$B$1:$H$65536,6,FALSE))</f>
        <v>Ярославль, СДЮСШОР-19</v>
      </c>
      <c r="H37" s="24">
        <v>3.0416666666666667E-4</v>
      </c>
      <c r="I37" s="84"/>
      <c r="J37" s="23" t="str">
        <f>IF(H37=0," ",IF(H37&lt;=[1]Разряды!$D$5,[1]Разряды!$D$3,IF(H37&lt;=[1]Разряды!$E$5,[1]Разряды!$E$3,IF(H37&lt;=[1]Разряды!$F$5,[1]Разряды!$F$3,IF(H37&lt;=[1]Разряды!$G$5,[1]Разряды!$G$3,IF(H37&lt;=[1]Разряды!$H$5,[1]Разряды!$H$3,IF(H37&lt;=[1]Разряды!$I$5,[1]Разряды!$I$3,IF(H37&lt;=[1]Разряды!$J$5,[1]Разряды!$J$3,"б/р"))))))))</f>
        <v>1юр</v>
      </c>
      <c r="K37" s="23" t="s">
        <v>19</v>
      </c>
      <c r="L37" s="21" t="str">
        <f>IF(B37=0," ",VLOOKUP($B37,[1]Спортсмены!$B$1:$H$65536,7,FALSE))</f>
        <v>Видманова Ю.В.</v>
      </c>
    </row>
    <row r="38" spans="1:12" x14ac:dyDescent="0.25">
      <c r="A38" s="27">
        <v>27</v>
      </c>
      <c r="B38" s="103">
        <v>101</v>
      </c>
      <c r="C38" s="21" t="str">
        <f>IF(B38=0," ",VLOOKUP(B38,[1]Спортсмены!B$1:H$65536,2,FALSE))</f>
        <v>Маслов Станислав</v>
      </c>
      <c r="D38" s="22" t="str">
        <f>IF(B38=0," ",VLOOKUP($B38,[1]Спортсмены!$B$1:$H$65536,3,FALSE))</f>
        <v>22.03.2000</v>
      </c>
      <c r="E38" s="23" t="str">
        <f>IF(B38=0," ",IF(VLOOKUP($B38,[1]Спортсмены!$B$1:$H$65536,4,FALSE)=0," ",VLOOKUP($B38,[1]Спортсмены!$B$1:$H$65536,4,FALSE)))</f>
        <v>3р</v>
      </c>
      <c r="F38" s="21" t="str">
        <f>IF(B38=0," ",VLOOKUP($B38,[1]Спортсмены!$B$1:$H$65536,5,FALSE))</f>
        <v>Ярославская</v>
      </c>
      <c r="G38" s="21" t="str">
        <f>IF(B38=0," ",VLOOKUP($B38,[1]Спортсмены!$B$1:$H$65536,6,FALSE))</f>
        <v>Рыбинск, СДЮСШОР-2</v>
      </c>
      <c r="H38" s="24">
        <v>3.072916666666667E-4</v>
      </c>
      <c r="I38" s="24"/>
      <c r="J38" s="23" t="str">
        <f>IF(H38=0," ",IF(H38&lt;=[1]Разряды!$D$5,[1]Разряды!$D$3,IF(H38&lt;=[1]Разряды!$E$5,[1]Разряды!$E$3,IF(H38&lt;=[1]Разряды!$F$5,[1]Разряды!$F$3,IF(H38&lt;=[1]Разряды!$G$5,[1]Разряды!$G$3,IF(H38&lt;=[1]Разряды!$H$5,[1]Разряды!$H$3,IF(H38&lt;=[1]Разряды!$I$5,[1]Разряды!$I$3,IF(H38&lt;=[1]Разряды!$J$5,[1]Разряды!$J$3,"б/р"))))))))</f>
        <v>1юр</v>
      </c>
      <c r="K38" s="26" t="s">
        <v>19</v>
      </c>
      <c r="L38" s="78" t="str">
        <f>IF(B38=0," ",VLOOKUP($B38,[1]Спортсмены!$B$1:$H$65536,7,FALSE))</f>
        <v>Бордукова Н.А.</v>
      </c>
    </row>
    <row r="39" spans="1:12" x14ac:dyDescent="0.25">
      <c r="A39" s="27">
        <v>28</v>
      </c>
      <c r="B39" s="80">
        <v>333</v>
      </c>
      <c r="C39" s="76" t="str">
        <f>IF(B39=0," ",VLOOKUP(B39,[1]Спортсмены!B$1:H$65536,2,FALSE))</f>
        <v>Очеретенко Алексей</v>
      </c>
      <c r="D39" s="77" t="str">
        <f>IF(B39=0," ",VLOOKUP($B39,[1]Спортсмены!$B$1:$H$65536,3,FALSE))</f>
        <v>21.02.1999</v>
      </c>
      <c r="E39" s="71" t="str">
        <f>IF(B39=0," ",IF(VLOOKUP($B39,[1]Спортсмены!$B$1:$H$65536,4,FALSE)=0," ",VLOOKUP($B39,[1]Спортсмены!$B$1:$H$65536,4,FALSE)))</f>
        <v>2р</v>
      </c>
      <c r="F39" s="76" t="str">
        <f>IF(B39=0," ",VLOOKUP($B39,[1]Спортсмены!$B$1:$H$65536,5,FALSE))</f>
        <v>Рес-ка Коми</v>
      </c>
      <c r="G39" s="76" t="str">
        <f>IF(B39=0," ",VLOOKUP($B39,[1]Спортсмены!$B$1:$H$65536,6,FALSE))</f>
        <v>Сыктывкар, КДЮСШ № 1</v>
      </c>
      <c r="H39" s="75">
        <v>3.0763888888888887E-4</v>
      </c>
      <c r="I39" s="75"/>
      <c r="J39" s="71" t="str">
        <f>IF(H39=0," ",IF(H39&lt;=[1]Разряды!$D$5,[1]Разряды!$D$3,IF(H39&lt;=[1]Разряды!$E$5,[1]Разряды!$E$3,IF(H39&lt;=[1]Разряды!$F$5,[1]Разряды!$F$3,IF(H39&lt;=[1]Разряды!$G$5,[1]Разряды!$G$3,IF(H39&lt;=[1]Разряды!$H$5,[1]Разряды!$H$3,IF(H39&lt;=[1]Разряды!$I$5,[1]Разряды!$I$3,IF(H39&lt;=[1]Разряды!$J$5,[1]Разряды!$J$3,"б/р"))))))))</f>
        <v>1юр</v>
      </c>
      <c r="K39" s="27">
        <v>0</v>
      </c>
      <c r="L39" s="76" t="str">
        <f>IF(B39=0," ",VLOOKUP($B39,[1]Спортсмены!$B$1:$H$65536,7,FALSE))</f>
        <v>Балясников И.Н.</v>
      </c>
    </row>
    <row r="40" spans="1:12" x14ac:dyDescent="0.25">
      <c r="A40" s="27">
        <v>29</v>
      </c>
      <c r="B40" s="20">
        <v>46</v>
      </c>
      <c r="C40" s="21" t="str">
        <f>IF(B40=0," ",VLOOKUP(B40,[1]Спортсмены!B$1:H$65536,2,FALSE))</f>
        <v>Смекаев Артем</v>
      </c>
      <c r="D40" s="22" t="str">
        <f>IF(B40=0," ",VLOOKUP($B40,[1]Спортсмены!$B$1:$H$65536,3,FALSE))</f>
        <v>10.05.2000</v>
      </c>
      <c r="E40" s="23" t="str">
        <f>IF(B40=0," ",IF(VLOOKUP($B40,[1]Спортсмены!$B$1:$H$65536,4,FALSE)=0," ",VLOOKUP($B40,[1]Спортсмены!$B$1:$H$65536,4,FALSE)))</f>
        <v>3р</v>
      </c>
      <c r="F40" s="21" t="str">
        <f>IF(B40=0," ",VLOOKUP($B40,[1]Спортсмены!$B$1:$H$65536,5,FALSE))</f>
        <v>Ярославская</v>
      </c>
      <c r="G40" s="21" t="str">
        <f>IF(B40=0," ",VLOOKUP($B40,[1]Спортсмены!$B$1:$H$65536,6,FALSE))</f>
        <v>Ярославль, СДЮСШОР-19</v>
      </c>
      <c r="H40" s="24">
        <v>3.1562499999999999E-4</v>
      </c>
      <c r="I40" s="24"/>
      <c r="J40" s="23" t="str">
        <f>IF(H40=0," ",IF(H40&lt;=[1]Разряды!$D$5,[1]Разряды!$D$3,IF(H40&lt;=[1]Разряды!$E$5,[1]Разряды!$E$3,IF(H40&lt;=[1]Разряды!$F$5,[1]Разряды!$F$3,IF(H40&lt;=[1]Разряды!$G$5,[1]Разряды!$G$3,IF(H40&lt;=[1]Разряды!$H$5,[1]Разряды!$H$3,IF(H40&lt;=[1]Разряды!$I$5,[1]Разряды!$I$3,IF(H40&lt;=[1]Разряды!$J$5,[1]Разряды!$J$3,"б/р"))))))))</f>
        <v>1юр</v>
      </c>
      <c r="K40" s="26" t="s">
        <v>19</v>
      </c>
      <c r="L40" s="21" t="str">
        <f>IF(B40=0," ",VLOOKUP($B40,[1]Спортсмены!$B$1:$H$65536,7,FALSE))</f>
        <v>Видманова Ю.В.</v>
      </c>
    </row>
    <row r="41" spans="1:12" ht="15.75" thickBot="1" x14ac:dyDescent="0.3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  <c r="L41" s="313"/>
    </row>
    <row r="42" spans="1:12" ht="15.75" thickTop="1" x14ac:dyDescent="0.25">
      <c r="A42" s="314"/>
      <c r="B42" s="314"/>
      <c r="C42" s="314"/>
      <c r="D42" s="314"/>
      <c r="E42" s="314"/>
      <c r="F42" s="314"/>
      <c r="G42" s="314"/>
      <c r="H42" s="314"/>
      <c r="I42" s="314"/>
      <c r="J42" s="314"/>
      <c r="K42" s="314"/>
      <c r="L42" s="314"/>
    </row>
    <row r="43" spans="1:12" ht="18" x14ac:dyDescent="0.25">
      <c r="A43" s="423"/>
      <c r="B43" s="423"/>
      <c r="C43" s="423"/>
      <c r="D43" s="2"/>
      <c r="E43" s="2"/>
      <c r="F43" s="2" t="s">
        <v>0</v>
      </c>
      <c r="G43" s="2"/>
      <c r="H43" s="2"/>
      <c r="I43" s="2"/>
      <c r="J43" s="2"/>
      <c r="K43" s="2"/>
      <c r="L43" s="2"/>
    </row>
    <row r="44" spans="1:12" ht="15.75" x14ac:dyDescent="0.25">
      <c r="A44" s="423"/>
      <c r="B44" s="423"/>
      <c r="C44" s="423"/>
      <c r="D44" s="4"/>
      <c r="E44" s="4"/>
      <c r="F44" s="412" t="s">
        <v>29</v>
      </c>
      <c r="G44" s="412"/>
      <c r="H44" s="4"/>
      <c r="K44" s="6" t="s">
        <v>2</v>
      </c>
    </row>
    <row r="45" spans="1:12" x14ac:dyDescent="0.25">
      <c r="A45" s="423"/>
      <c r="B45" s="423"/>
      <c r="C45" s="423"/>
      <c r="D45"/>
      <c r="E45"/>
      <c r="F45" s="1"/>
      <c r="G45" s="1"/>
      <c r="H45" s="8"/>
      <c r="I45" s="8"/>
      <c r="J45" s="8"/>
      <c r="K45" s="8" t="s">
        <v>94</v>
      </c>
      <c r="L45" s="8"/>
    </row>
    <row r="46" spans="1:12" ht="18.75" x14ac:dyDescent="0.3">
      <c r="A46" s="425"/>
      <c r="B46" s="425"/>
      <c r="C46" s="425"/>
      <c r="D46"/>
      <c r="E46" s="10"/>
      <c r="F46" s="1"/>
      <c r="G46" s="1"/>
      <c r="H46" s="10"/>
      <c r="I46" s="413" t="s">
        <v>3</v>
      </c>
      <c r="J46" s="413"/>
      <c r="K46" s="255"/>
      <c r="L46" s="8" t="s">
        <v>112</v>
      </c>
    </row>
    <row r="47" spans="1:12" x14ac:dyDescent="0.25">
      <c r="A47" s="1"/>
      <c r="B47" s="67"/>
      <c r="C47" s="67"/>
      <c r="D47" s="12"/>
      <c r="E47" s="11"/>
      <c r="F47" s="1"/>
      <c r="G47" s="1"/>
      <c r="H47" s="13"/>
      <c r="I47" s="415" t="s">
        <v>4</v>
      </c>
      <c r="J47" s="415"/>
      <c r="K47" s="14"/>
      <c r="L47" s="8" t="s">
        <v>113</v>
      </c>
    </row>
    <row r="48" spans="1:12" x14ac:dyDescent="0.25">
      <c r="A48" s="416" t="s">
        <v>5</v>
      </c>
      <c r="B48" s="416" t="s">
        <v>6</v>
      </c>
      <c r="C48" s="416" t="s">
        <v>7</v>
      </c>
      <c r="D48" s="405" t="s">
        <v>8</v>
      </c>
      <c r="E48" s="405" t="s">
        <v>9</v>
      </c>
      <c r="F48" s="405" t="s">
        <v>10</v>
      </c>
      <c r="G48" s="405" t="s">
        <v>11</v>
      </c>
      <c r="H48" s="418" t="s">
        <v>12</v>
      </c>
      <c r="I48" s="419"/>
      <c r="J48" s="416" t="s">
        <v>13</v>
      </c>
      <c r="K48" s="405" t="s">
        <v>14</v>
      </c>
      <c r="L48" s="407" t="s">
        <v>15</v>
      </c>
    </row>
    <row r="49" spans="1:12" x14ac:dyDescent="0.25">
      <c r="A49" s="417"/>
      <c r="B49" s="417"/>
      <c r="C49" s="417"/>
      <c r="D49" s="417"/>
      <c r="E49" s="417"/>
      <c r="F49" s="417"/>
      <c r="G49" s="417"/>
      <c r="H49" s="268" t="s">
        <v>16</v>
      </c>
      <c r="I49" s="268" t="s">
        <v>17</v>
      </c>
      <c r="J49" s="417"/>
      <c r="K49" s="406"/>
      <c r="L49" s="408"/>
    </row>
    <row r="50" spans="1:12" x14ac:dyDescent="0.25">
      <c r="A50" s="15"/>
      <c r="B50" s="15"/>
      <c r="C50" s="15"/>
      <c r="D50" s="16"/>
      <c r="E50" s="15"/>
      <c r="F50" s="420" t="s">
        <v>101</v>
      </c>
      <c r="G50" s="420"/>
      <c r="H50" s="40"/>
      <c r="I50" s="422"/>
      <c r="J50" s="422"/>
      <c r="K50" s="256"/>
      <c r="L50" s="73"/>
    </row>
    <row r="51" spans="1:12" x14ac:dyDescent="0.25">
      <c r="A51" s="19">
        <v>1</v>
      </c>
      <c r="B51" s="20">
        <v>235</v>
      </c>
      <c r="C51" s="21" t="str">
        <f>IF(B51=0," ",VLOOKUP(B51,[1]Спортсмены!B$1:H$65536,2,FALSE))</f>
        <v>Беляев Илья</v>
      </c>
      <c r="D51" s="22" t="str">
        <f>IF(B51=0," ",VLOOKUP($B51,[1]Спортсмены!$B$1:$H$65536,3,FALSE))</f>
        <v>18.01.1998</v>
      </c>
      <c r="E51" s="23" t="str">
        <f>IF(B51=0," ",IF(VLOOKUP($B51,[1]Спортсмены!$B$1:$H$65536,4,FALSE)=0," ",VLOOKUP($B51,[1]Спортсмены!$B$1:$H$65536,4,FALSE)))</f>
        <v>КМС</v>
      </c>
      <c r="F51" s="21" t="str">
        <f>IF(B51=0," ",VLOOKUP($B51,[1]Спортсмены!$B$1:$H$65536,5,FALSE))</f>
        <v>Вологодская</v>
      </c>
      <c r="G51" s="21" t="str">
        <f>IF(B51=0," ",VLOOKUP($B51,[1]Спортсмены!$B$1:$H$65536,6,FALSE))</f>
        <v>Череповец МБОУ ДОД "ДЮСШ № 2"</v>
      </c>
      <c r="H51" s="24">
        <v>2.6620370370370372E-4</v>
      </c>
      <c r="I51" s="72">
        <v>2.6435185185185182E-4</v>
      </c>
      <c r="J51" s="23" t="str">
        <f>IF(H51=0," ",IF(H51&lt;=[1]Разряды!$D$5,[1]Разряды!$D$3,IF(H51&lt;=[1]Разряды!$E$5,[1]Разряды!$E$3,IF(H51&lt;=[1]Разряды!$F$5,[1]Разряды!$F$3,IF(H51&lt;=[1]Разряды!$G$5,[1]Разряды!$G$3,IF(H51&lt;=[1]Разряды!$H$5,[1]Разряды!$H$3,IF(H51&lt;=[1]Разряды!$I$5,[1]Разряды!$I$3,IF(H51&lt;=[1]Разряды!$J$5,[1]Разряды!$J$3,"б/р"))))))))</f>
        <v>1р</v>
      </c>
      <c r="K51" s="16">
        <v>20</v>
      </c>
      <c r="L51" s="61" t="str">
        <f>IF(B51=0," ",VLOOKUP($B51,[1]Спортсмены!$B$1:$H$65536,7,FALSE))</f>
        <v>Лебедев А.В.</v>
      </c>
    </row>
    <row r="52" spans="1:12" x14ac:dyDescent="0.25">
      <c r="A52" s="19">
        <v>2</v>
      </c>
      <c r="B52" s="20">
        <v>203</v>
      </c>
      <c r="C52" s="21" t="str">
        <f>IF(B52=0," ",VLOOKUP(B52,[1]Спортсмены!B$1:H$65536,2,FALSE))</f>
        <v>Рябчиков Андрей</v>
      </c>
      <c r="D52" s="22" t="str">
        <f>IF(B52=0," ",VLOOKUP($B52,[1]Спортсмены!$B$1:$H$65536,3,FALSE))</f>
        <v>12.09.1997</v>
      </c>
      <c r="E52" s="23" t="str">
        <f>IF(B52=0," ",IF(VLOOKUP($B52,[1]Спортсмены!$B$1:$H$65536,4,FALSE)=0," ",VLOOKUP($B52,[1]Спортсмены!$B$1:$H$65536,4,FALSE)))</f>
        <v>1р</v>
      </c>
      <c r="F52" s="21" t="str">
        <f>IF(B52=0," ",VLOOKUP($B52,[1]Спортсмены!$B$1:$H$65536,5,FALSE))</f>
        <v>Архангельская</v>
      </c>
      <c r="G52" s="21" t="str">
        <f>IF(B52=0," ",VLOOKUP($B52,[1]Спортсмены!$B$1:$H$65536,6,FALSE))</f>
        <v>Архангельск, САФУ им. М.В. Ломоносова</v>
      </c>
      <c r="H52" s="24">
        <v>2.7314814814814818E-4</v>
      </c>
      <c r="I52" s="25">
        <v>2.7199074074074072E-4</v>
      </c>
      <c r="J52" s="23" t="str">
        <f>IF(H52=0," ",IF(H52&lt;=[1]Разряды!$D$5,[1]Разряды!$D$3,IF(H52&lt;=[1]Разряды!$E$5,[1]Разряды!$E$3,IF(H52&lt;=[1]Разряды!$F$5,[1]Разряды!$F$3,IF(H52&lt;=[1]Разряды!$G$5,[1]Разряды!$G$3,IF(H52&lt;=[1]Разряды!$H$5,[1]Разряды!$H$3,IF(H52&lt;=[1]Разряды!$I$5,[1]Разряды!$I$3,IF(H52&lt;=[1]Разряды!$J$5,[1]Разряды!$J$3,"б/р"))))))))</f>
        <v>2р</v>
      </c>
      <c r="K52" s="23">
        <v>17</v>
      </c>
      <c r="L52" s="21" t="str">
        <f>IF(B52=0," ",VLOOKUP($B52,[1]Спортсмены!$B$1:$H$65536,7,FALSE))</f>
        <v>Брюхова О.Б.</v>
      </c>
    </row>
    <row r="53" spans="1:12" x14ac:dyDescent="0.25">
      <c r="A53" s="19">
        <v>3</v>
      </c>
      <c r="B53" s="20">
        <v>348</v>
      </c>
      <c r="C53" s="21" t="str">
        <f>IF(B53=0," ",VLOOKUP(B53,[1]Спортсмены!B$1:H$65536,2,FALSE))</f>
        <v>Муратов Андрей</v>
      </c>
      <c r="D53" s="22" t="str">
        <f>IF(B53=0," ",VLOOKUP($B53,[1]Спортсмены!$B$1:$H$65536,3,FALSE))</f>
        <v>15.08.1997</v>
      </c>
      <c r="E53" s="23" t="str">
        <f>IF(B53=0," ",IF(VLOOKUP($B53,[1]Спортсмены!$B$1:$H$65536,4,FALSE)=0," ",VLOOKUP($B53,[1]Спортсмены!$B$1:$H$65536,4,FALSE)))</f>
        <v>КМС</v>
      </c>
      <c r="F53" s="21" t="str">
        <f>IF(B53=0," ",VLOOKUP($B53,[1]Спортсмены!$B$1:$H$65536,5,FALSE))</f>
        <v>Калининградская</v>
      </c>
      <c r="G53" s="21" t="str">
        <f>IF(B53=0," ",VLOOKUP($B53,[1]Спортсмены!$B$1:$H$65536,6,FALSE))</f>
        <v>Калининград, СДЮСШОР № 4</v>
      </c>
      <c r="H53" s="24">
        <v>2.7442129629629632E-4</v>
      </c>
      <c r="I53" s="25">
        <v>2.7673611111111112E-4</v>
      </c>
      <c r="J53" s="23" t="str">
        <f>IF(H53=0," ",IF(H53&lt;=[1]Разряды!$D$5,[1]Разряды!$D$3,IF(H53&lt;=[1]Разряды!$E$5,[1]Разряды!$E$3,IF(H53&lt;=[1]Разряды!$F$5,[1]Разряды!$F$3,IF(H53&lt;=[1]Разряды!$G$5,[1]Разряды!$G$3,IF(H53&lt;=[1]Разряды!$H$5,[1]Разряды!$H$3,IF(H53&lt;=[1]Разряды!$I$5,[1]Разряды!$I$3,IF(H53&lt;=[1]Разряды!$J$5,[1]Разряды!$J$3,"б/р"))))))))</f>
        <v>2р</v>
      </c>
      <c r="K53" s="26">
        <v>15</v>
      </c>
      <c r="L53" s="304" t="str">
        <f>IF(B53=0," ",VLOOKUP($B53,[1]Спортсмены!$B$1:$H$65536,7,FALSE))</f>
        <v>Сельская Л.М., Гадиатова Н.В., Маляревич В.В.</v>
      </c>
    </row>
    <row r="54" spans="1:12" x14ac:dyDescent="0.25">
      <c r="A54" s="27">
        <v>4</v>
      </c>
      <c r="B54" s="20">
        <v>210</v>
      </c>
      <c r="C54" s="21" t="str">
        <f>IF(B54=0," ",VLOOKUP(B54,[1]Спортсмены!B$1:H$65536,2,FALSE))</f>
        <v>Шаньгин Станислав</v>
      </c>
      <c r="D54" s="22" t="str">
        <f>IF(B54=0," ",VLOOKUP($B54,[1]Спортсмены!$B$1:$H$65536,3,FALSE))</f>
        <v>22.03.1998</v>
      </c>
      <c r="E54" s="23" t="str">
        <f>IF(B54=0," ",IF(VLOOKUP($B54,[1]Спортсмены!$B$1:$H$65536,4,FALSE)=0," ",VLOOKUP($B54,[1]Спортсмены!$B$1:$H$65536,4,FALSE)))</f>
        <v>1р</v>
      </c>
      <c r="F54" s="21" t="str">
        <f>IF(B54=0," ",VLOOKUP($B54,[1]Спортсмены!$B$1:$H$65536,5,FALSE))</f>
        <v>Архангельская</v>
      </c>
      <c r="G54" s="21" t="str">
        <f>IF(B54=0," ",VLOOKUP($B54,[1]Спортсмены!$B$1:$H$65536,6,FALSE))</f>
        <v>Архангельск, АПК "ДЮСШ № 1"</v>
      </c>
      <c r="H54" s="24">
        <v>2.7511574074074076E-4</v>
      </c>
      <c r="I54" s="25">
        <v>2.7951388888888888E-4</v>
      </c>
      <c r="J54" s="23" t="str">
        <f>IF(H54=0," ",IF(H54&lt;=[1]Разряды!$D$5,[1]Разряды!$D$3,IF(H54&lt;=[1]Разряды!$E$5,[1]Разряды!$E$3,IF(H54&lt;=[1]Разряды!$F$5,[1]Разряды!$F$3,IF(H54&lt;=[1]Разряды!$G$5,[1]Разряды!$G$3,IF(H54&lt;=[1]Разряды!$H$5,[1]Разряды!$H$3,IF(H54&lt;=[1]Разряды!$I$5,[1]Разряды!$I$3,IF(H54&lt;=[1]Разряды!$J$5,[1]Разряды!$J$3,"б/р"))))))))</f>
        <v>2р</v>
      </c>
      <c r="K54" s="26">
        <v>14</v>
      </c>
      <c r="L54" s="21" t="str">
        <f>IF(B54=0," ",VLOOKUP($B54,[1]Спортсмены!$B$1:$H$65536,7,FALSE))</f>
        <v>Брюхова О.Б.</v>
      </c>
    </row>
    <row r="55" spans="1:12" x14ac:dyDescent="0.25">
      <c r="A55" s="27">
        <v>5</v>
      </c>
      <c r="B55" s="20">
        <v>380</v>
      </c>
      <c r="C55" s="21" t="str">
        <f>IF(B55=0," ",VLOOKUP(B55,[1]Спортсмены!B$1:H$65536,2,FALSE))</f>
        <v>Некрасов Александр</v>
      </c>
      <c r="D55" s="22" t="str">
        <f>IF(B55=0," ",VLOOKUP($B55,[1]Спортсмены!$B$1:$H$65536,3,FALSE))</f>
        <v>16.04.1997</v>
      </c>
      <c r="E55" s="23" t="str">
        <f>IF(B55=0," ",IF(VLOOKUP($B55,[1]Спортсмены!$B$1:$H$65536,4,FALSE)=0," ",VLOOKUP($B55,[1]Спортсмены!$B$1:$H$65536,4,FALSE)))</f>
        <v>1р</v>
      </c>
      <c r="F55" s="21" t="str">
        <f>IF(B55=0," ",VLOOKUP($B55,[1]Спортсмены!$B$1:$H$65536,5,FALSE))</f>
        <v>Ивановская</v>
      </c>
      <c r="G55" s="21" t="str">
        <f>IF(B55=0," ",VLOOKUP($B55,[1]Спортсмены!$B$1:$H$65536,6,FALSE))</f>
        <v>Иваново, СДЮСШОР-6</v>
      </c>
      <c r="H55" s="24">
        <v>2.7650462962962964E-4</v>
      </c>
      <c r="I55" s="25"/>
      <c r="J55" s="23" t="str">
        <f>IF(H55=0," ",IF(H55&lt;=[1]Разряды!$D$5,[1]Разряды!$D$3,IF(H55&lt;=[1]Разряды!$E$5,[1]Разряды!$E$3,IF(H55&lt;=[1]Разряды!$F$5,[1]Разряды!$F$3,IF(H55&lt;=[1]Разряды!$G$5,[1]Разряды!$G$3,IF(H55&lt;=[1]Разряды!$H$5,[1]Разряды!$H$3,IF(H55&lt;=[1]Разряды!$I$5,[1]Разряды!$I$3,IF(H55&lt;=[1]Разряды!$J$5,[1]Разряды!$J$3,"б/р"))))))))</f>
        <v>2р</v>
      </c>
      <c r="K55" s="23">
        <v>13</v>
      </c>
      <c r="L55" s="21" t="str">
        <f>IF(B55=0," ",VLOOKUP($B55,[1]Спортсмены!$B$1:$H$65536,7,FALSE))</f>
        <v xml:space="preserve">Магницкий М.В. </v>
      </c>
    </row>
    <row r="56" spans="1:12" x14ac:dyDescent="0.25">
      <c r="A56" s="27">
        <v>6</v>
      </c>
      <c r="B56" s="20">
        <v>400</v>
      </c>
      <c r="C56" s="76" t="str">
        <f>IF(B56=0," ",VLOOKUP(B56,[1]Спортсмены!B$1:H$65536,2,FALSE))</f>
        <v>Кузьмин Михаил</v>
      </c>
      <c r="D56" s="77" t="str">
        <f>IF(B56=0," ",VLOOKUP($B56,[1]Спортсмены!$B$1:$H$65536,3,FALSE))</f>
        <v>19.06.1997</v>
      </c>
      <c r="E56" s="71" t="str">
        <f>IF(B56=0," ",IF(VLOOKUP($B56,[1]Спортсмены!$B$1:$H$65536,4,FALSE)=0," ",VLOOKUP($B56,[1]Спортсмены!$B$1:$H$65536,4,FALSE)))</f>
        <v>1р</v>
      </c>
      <c r="F56" s="76" t="str">
        <f>IF(B56=0," ",VLOOKUP($B56,[1]Спортсмены!$B$1:$H$65536,5,FALSE))</f>
        <v>Ивановская</v>
      </c>
      <c r="G56" s="151" t="str">
        <f>IF(B56=0," ",VLOOKUP($B56,[1]Спортсмены!$B$1:$H$65536,6,FALSE))</f>
        <v>Иваново, ИГЭУ им. В.И. Ленина</v>
      </c>
      <c r="H56" s="75">
        <v>2.7719907407407408E-4</v>
      </c>
      <c r="I56" s="81"/>
      <c r="J56" s="71" t="str">
        <f>IF(H56=0," ",IF(H56&lt;=[1]Разряды!$D$5,[1]Разряды!$D$3,IF(H56&lt;=[1]Разряды!$E$5,[1]Разряды!$E$3,IF(H56&lt;=[1]Разряды!$F$5,[1]Разряды!$F$3,IF(H56&lt;=[1]Разряды!$G$5,[1]Разряды!$G$3,IF(H56&lt;=[1]Разряды!$H$5,[1]Разряды!$H$3,IF(H56&lt;=[1]Разряды!$I$5,[1]Разряды!$I$3,IF(H56&lt;=[1]Разряды!$J$5,[1]Разряды!$J$3,"б/р"))))))))</f>
        <v>2р</v>
      </c>
      <c r="K56" s="71" t="s">
        <v>19</v>
      </c>
      <c r="L56" s="134" t="str">
        <f>IF(B56=0," ",VLOOKUP($B56,[1]Спортсмены!$B$1:$H$65536,7,FALSE))</f>
        <v>Чахунов Е.И.</v>
      </c>
    </row>
    <row r="57" spans="1:12" x14ac:dyDescent="0.25">
      <c r="A57" s="27">
        <v>7</v>
      </c>
      <c r="B57" s="20">
        <v>58</v>
      </c>
      <c r="C57" s="76" t="str">
        <f>IF(B57=0," ",VLOOKUP(B57,[1]Спортсмены!B$1:H$65536,2,FALSE))</f>
        <v>Колесник Дмитрий</v>
      </c>
      <c r="D57" s="77" t="str">
        <f>IF(B57=0," ",VLOOKUP($B57,[1]Спортсмены!$B$1:$H$65536,3,FALSE))</f>
        <v>26.05.1998</v>
      </c>
      <c r="E57" s="71" t="str">
        <f>IF(B57=0," ",IF(VLOOKUP($B57,[1]Спортсмены!$B$1:$H$65536,4,FALSE)=0," ",VLOOKUP($B57,[1]Спортсмены!$B$1:$H$65536,4,FALSE)))</f>
        <v>1р</v>
      </c>
      <c r="F57" s="76" t="str">
        <f>IF(B57=0," ",VLOOKUP($B57,[1]Спортсмены!$B$1:$H$65536,5,FALSE))</f>
        <v>Ярославская</v>
      </c>
      <c r="G57" s="151" t="str">
        <f>IF(B57=0," ",VLOOKUP($B57,[1]Спортсмены!$B$1:$H$65536,6,FALSE))</f>
        <v>Ярославль, СДЮСШОР-19</v>
      </c>
      <c r="H57" s="75">
        <v>2.804398148148148E-4</v>
      </c>
      <c r="I57" s="81"/>
      <c r="J57" s="71" t="str">
        <f>IF(H57=0," ",IF(H57&lt;=[1]Разряды!$D$5,[1]Разряды!$D$3,IF(H57&lt;=[1]Разряды!$E$5,[1]Разряды!$E$3,IF(H57&lt;=[1]Разряды!$F$5,[1]Разряды!$F$3,IF(H57&lt;=[1]Разряды!$G$5,[1]Разряды!$G$3,IF(H57&lt;=[1]Разряды!$H$5,[1]Разряды!$H$3,IF(H57&lt;=[1]Разряды!$I$5,[1]Разряды!$I$3,IF(H57&lt;=[1]Разряды!$J$5,[1]Разряды!$J$3,"б/р"))))))))</f>
        <v>2р</v>
      </c>
      <c r="K57" s="71" t="s">
        <v>19</v>
      </c>
      <c r="L57" s="284" t="str">
        <f>IF(B57=0," ",VLOOKUP($B57,[1]Спортсмены!$B$1:$H$65536,7,FALSE))</f>
        <v>Таракановы Ю.Ф., А.В., Кузнецов А.А.</v>
      </c>
    </row>
    <row r="58" spans="1:12" x14ac:dyDescent="0.25">
      <c r="A58" s="27">
        <v>7</v>
      </c>
      <c r="B58" s="20">
        <v>278</v>
      </c>
      <c r="C58" s="76" t="str">
        <f>IF(B58=0," ",VLOOKUP(B58,[1]Спортсмены!B$1:H$65536,2,FALSE))</f>
        <v>Булатов Сергей</v>
      </c>
      <c r="D58" s="77" t="str">
        <f>IF(B58=0," ",VLOOKUP($B58,[1]Спортсмены!$B$1:$H$65536,3,FALSE))</f>
        <v>08.10.1998</v>
      </c>
      <c r="E58" s="71" t="str">
        <f>IF(B58=0," ",IF(VLOOKUP($B58,[1]Спортсмены!$B$1:$H$65536,4,FALSE)=0," ",VLOOKUP($B58,[1]Спортсмены!$B$1:$H$65536,4,FALSE)))</f>
        <v>1р</v>
      </c>
      <c r="F58" s="76" t="str">
        <f>IF(B58=0," ",VLOOKUP($B58,[1]Спортсмены!$B$1:$H$65536,5,FALSE))</f>
        <v>Владимирская</v>
      </c>
      <c r="G58" s="151" t="str">
        <f>IF(B58=0," ",VLOOKUP($B58,[1]Спортсмены!$B$1:$H$65536,6,FALSE))</f>
        <v>Ковров, СК "Вымпел"</v>
      </c>
      <c r="H58" s="75">
        <v>2.804398148148148E-4</v>
      </c>
      <c r="I58" s="81"/>
      <c r="J58" s="71" t="str">
        <f>IF(H58=0," ",IF(H58&lt;=[1]Разряды!$D$5,[1]Разряды!$D$3,IF(H58&lt;=[1]Разряды!$E$5,[1]Разряды!$E$3,IF(H58&lt;=[1]Разряды!$F$5,[1]Разряды!$F$3,IF(H58&lt;=[1]Разряды!$G$5,[1]Разряды!$G$3,IF(H58&lt;=[1]Разряды!$H$5,[1]Разряды!$H$3,IF(H58&lt;=[1]Разряды!$I$5,[1]Разряды!$I$3,IF(H58&lt;=[1]Разряды!$J$5,[1]Разряды!$J$3,"б/р"))))))))</f>
        <v>2р</v>
      </c>
      <c r="K58" s="71" t="s">
        <v>19</v>
      </c>
      <c r="L58" s="76" t="str">
        <f>IF(B58=0," ",VLOOKUP($B58,[1]Спортсмены!$B$1:$H$65536,7,FALSE))</f>
        <v>Птушкина Н.И.</v>
      </c>
    </row>
    <row r="59" spans="1:12" x14ac:dyDescent="0.25">
      <c r="A59" s="27">
        <v>9</v>
      </c>
      <c r="B59" s="20">
        <v>311</v>
      </c>
      <c r="C59" s="21" t="str">
        <f>IF(B59=0," ",VLOOKUP(B59,[1]Спортсмены!B$1:H$65536,2,FALSE))</f>
        <v>Тимошин Олег</v>
      </c>
      <c r="D59" s="22" t="str">
        <f>IF(B59=0," ",VLOOKUP($B59,[1]Спортсмены!$B$1:$H$65536,3,FALSE))</f>
        <v>23.10.1998</v>
      </c>
      <c r="E59" s="23" t="str">
        <f>IF(B59=0," ",IF(VLOOKUP($B59,[1]Спортсмены!$B$1:$H$65536,4,FALSE)=0," ",VLOOKUP($B59,[1]Спортсмены!$B$1:$H$65536,4,FALSE)))</f>
        <v>2р</v>
      </c>
      <c r="F59" s="21" t="str">
        <f>IF(B59=0," ",VLOOKUP($B59,[1]Спортсмены!$B$1:$H$65536,5,FALSE))</f>
        <v>Мурманская</v>
      </c>
      <c r="G59" s="21" t="str">
        <f>IF(B59=0," ",VLOOKUP($B59,[1]Спортсмены!$B$1:$H$65536,6,FALSE))</f>
        <v>п. Высокий</v>
      </c>
      <c r="H59" s="24">
        <v>2.821759259259259E-4</v>
      </c>
      <c r="I59" s="24"/>
      <c r="J59" s="23" t="str">
        <f>IF(H59=0," ",IF(H59&lt;=[1]Разряды!$D$5,[1]Разряды!$D$3,IF(H59&lt;=[1]Разряды!$E$5,[1]Разряды!$E$3,IF(H59&lt;=[1]Разряды!$F$5,[1]Разряды!$F$3,IF(H59&lt;=[1]Разряды!$G$5,[1]Разряды!$G$3,IF(H59&lt;=[1]Разряды!$H$5,[1]Разряды!$H$3,IF(H59&lt;=[1]Разряды!$I$5,[1]Разряды!$I$3,IF(H59&lt;=[1]Разряды!$J$5,[1]Разряды!$J$3,"б/р"))))))))</f>
        <v>2р</v>
      </c>
      <c r="K59" s="23">
        <v>12</v>
      </c>
      <c r="L59" s="78" t="str">
        <f>IF(B59=0," ",VLOOKUP($B59,[1]Спортсмены!$B$1:$H$65536,7,FALSE))</f>
        <v>Михалев В.В., Шаверина Е.Н.</v>
      </c>
    </row>
    <row r="60" spans="1:12" x14ac:dyDescent="0.25">
      <c r="A60" s="27">
        <v>9</v>
      </c>
      <c r="B60" s="20">
        <v>108</v>
      </c>
      <c r="C60" s="76" t="str">
        <f>IF(B60=0," ",VLOOKUP(B60,[1]Спортсмены!B$1:H$65536,2,FALSE))</f>
        <v>Савченков Михаил</v>
      </c>
      <c r="D60" s="77" t="str">
        <f>IF(B60=0," ",VLOOKUP($B60,[1]Спортсмены!$B$1:$H$65536,3,FALSE))</f>
        <v>24.10.1998</v>
      </c>
      <c r="E60" s="71" t="str">
        <f>IF(B60=0," ",IF(VLOOKUP($B60,[1]Спортсмены!$B$1:$H$65536,4,FALSE)=0," ",VLOOKUP($B60,[1]Спортсмены!$B$1:$H$65536,4,FALSE)))</f>
        <v>1р</v>
      </c>
      <c r="F60" s="76" t="str">
        <f>IF(B60=0," ",VLOOKUP($B60,[1]Спортсмены!$B$1:$H$65536,5,FALSE))</f>
        <v>Ярославская</v>
      </c>
      <c r="G60" s="76" t="str">
        <f>IF(B60=0," ",VLOOKUP($B60,[1]Спортсмены!$B$1:$H$65536,6,FALSE))</f>
        <v>Рыбинск, СДЮСШОР-2</v>
      </c>
      <c r="H60" s="75">
        <v>2.8287037037037039E-4</v>
      </c>
      <c r="I60" s="81"/>
      <c r="J60" s="23" t="str">
        <f>IF(H60=0," ",IF(H60&lt;=[1]Разряды!$D$5,[1]Разряды!$D$3,IF(H60&lt;=[1]Разряды!$E$5,[1]Разряды!$E$3,IF(H60&lt;=[1]Разряды!$F$5,[1]Разряды!$F$3,IF(H60&lt;=[1]Разряды!$G$5,[1]Разряды!$G$3,IF(H60&lt;=[1]Разряды!$H$5,[1]Разряды!$H$3,IF(H60&lt;=[1]Разряды!$I$5,[1]Разряды!$I$3,IF(H60&lt;=[1]Разряды!$J$5,[1]Разряды!$J$3,"б/р"))))))))</f>
        <v>2р</v>
      </c>
      <c r="K60" s="71" t="s">
        <v>19</v>
      </c>
      <c r="L60" s="151" t="str">
        <f>IF(B60=0," ",VLOOKUP($B60,[1]Спортсмены!$B$1:$H$65536,7,FALSE))</f>
        <v>Филимонова О.А.</v>
      </c>
    </row>
    <row r="61" spans="1:12" x14ac:dyDescent="0.25">
      <c r="A61" s="27">
        <v>11</v>
      </c>
      <c r="B61" s="20">
        <v>205</v>
      </c>
      <c r="C61" s="21" t="str">
        <f>IF(B61=0," ",VLOOKUP(B61,[1]Спортсмены!B$1:H$65536,2,FALSE))</f>
        <v>Бондюк Николай</v>
      </c>
      <c r="D61" s="22" t="str">
        <f>IF(B61=0," ",VLOOKUP($B61,[1]Спортсмены!$B$1:$H$65536,3,FALSE))</f>
        <v>22.05.1997</v>
      </c>
      <c r="E61" s="23" t="str">
        <f>IF(B61=0," ",IF(VLOOKUP($B61,[1]Спортсмены!$B$1:$H$65536,4,FALSE)=0," ",VLOOKUP($B61,[1]Спортсмены!$B$1:$H$65536,4,FALSE)))</f>
        <v>1р</v>
      </c>
      <c r="F61" s="21" t="str">
        <f>IF(B61=0," ",VLOOKUP($B61,[1]Спортсмены!$B$1:$H$65536,5,FALSE))</f>
        <v>Архангельская</v>
      </c>
      <c r="G61" s="21" t="str">
        <f>IF(B61=0," ",VLOOKUP($B61,[1]Спортсмены!$B$1:$H$65536,6,FALSE))</f>
        <v>Архангельск, САФУ им. М.В. Ломоносова</v>
      </c>
      <c r="H61" s="24">
        <v>2.8414351851851853E-4</v>
      </c>
      <c r="I61" s="24"/>
      <c r="J61" s="23" t="str">
        <f>IF(H61=0," ",IF(H61&lt;=[1]Разряды!$D$5,[1]Разряды!$D$3,IF(H61&lt;=[1]Разряды!$E$5,[1]Разряды!$E$3,IF(H61&lt;=[1]Разряды!$F$5,[1]Разряды!$F$3,IF(H61&lt;=[1]Разряды!$G$5,[1]Разряды!$G$3,IF(H61&lt;=[1]Разряды!$H$5,[1]Разряды!$H$3,IF(H61&lt;=[1]Разряды!$I$5,[1]Разряды!$I$3,IF(H61&lt;=[1]Разряды!$J$5,[1]Разряды!$J$3,"б/р"))))))))</f>
        <v>3р</v>
      </c>
      <c r="K61" s="23">
        <v>0</v>
      </c>
      <c r="L61" s="21" t="str">
        <f>IF(B61=0," ",VLOOKUP($B61,[1]Спортсмены!$B$1:$H$65536,7,FALSE))</f>
        <v>Мингалева А.Г.</v>
      </c>
    </row>
    <row r="62" spans="1:12" ht="15" customHeight="1" x14ac:dyDescent="0.25">
      <c r="A62" s="27">
        <v>12</v>
      </c>
      <c r="B62" s="20">
        <v>308</v>
      </c>
      <c r="C62" s="21" t="str">
        <f>IF(B62=0," ",VLOOKUP(B62,[1]Спортсмены!B$1:H$65536,2,FALSE))</f>
        <v>Шлейник Никита</v>
      </c>
      <c r="D62" s="22" t="str">
        <f>IF(B62=0," ",VLOOKUP($B62,[1]Спортсмены!$B$1:$H$65536,3,FALSE))</f>
        <v>08.11.1998</v>
      </c>
      <c r="E62" s="23" t="str">
        <f>IF(B62=0," ",IF(VLOOKUP($B62,[1]Спортсмены!$B$1:$H$65536,4,FALSE)=0," ",VLOOKUP($B62,[1]Спортсмены!$B$1:$H$65536,4,FALSE)))</f>
        <v>2р</v>
      </c>
      <c r="F62" s="21" t="str">
        <f>IF(B62=0," ",VLOOKUP($B62,[1]Спортсмены!$B$1:$H$65536,5,FALSE))</f>
        <v>Мурманская</v>
      </c>
      <c r="G62" s="21" t="str">
        <f>IF(B62=0," ",VLOOKUP($B62,[1]Спортсмены!$B$1:$H$65536,6,FALSE))</f>
        <v>Мурманск, СДЮСШОР № 4</v>
      </c>
      <c r="H62" s="24">
        <v>2.8692129629629624E-4</v>
      </c>
      <c r="I62" s="24"/>
      <c r="J62" s="23" t="str">
        <f>IF(H62=0," ",IF(H62&lt;=[1]Разряды!$D$5,[1]Разряды!$D$3,IF(H62&lt;=[1]Разряды!$E$5,[1]Разряды!$E$3,IF(H62&lt;=[1]Разряды!$F$5,[1]Разряды!$F$3,IF(H62&lt;=[1]Разряды!$G$5,[1]Разряды!$G$3,IF(H62&lt;=[1]Разряды!$H$5,[1]Разряды!$H$3,IF(H62&lt;=[1]Разряды!$I$5,[1]Разряды!$I$3,IF(H62&lt;=[1]Разряды!$J$5,[1]Разряды!$J$3,"б/р"))))))))</f>
        <v>3р</v>
      </c>
      <c r="K62" s="23">
        <v>0</v>
      </c>
      <c r="L62" s="21" t="str">
        <f>IF(B62=0," ",VLOOKUP($B62,[1]Спортсмены!$B$1:$H$65536,7,FALSE))</f>
        <v>Кацан Т.Н., В.В.</v>
      </c>
    </row>
    <row r="63" spans="1:12" ht="15" customHeight="1" x14ac:dyDescent="0.25">
      <c r="A63" s="27">
        <v>13</v>
      </c>
      <c r="B63" s="20">
        <v>64</v>
      </c>
      <c r="C63" s="76" t="str">
        <f>IF(B63=0," ",VLOOKUP(B63,[1]Спортсмены!B$1:H$65536,2,FALSE))</f>
        <v>Смирнов Роман</v>
      </c>
      <c r="D63" s="77" t="str">
        <f>IF(B63=0," ",VLOOKUP($B63,[1]Спортсмены!$B$1:$H$65536,3,FALSE))</f>
        <v>29.01.1997</v>
      </c>
      <c r="E63" s="71" t="str">
        <f>IF(B63=0," ",IF(VLOOKUP($B63,[1]Спортсмены!$B$1:$H$65536,4,FALSE)=0," ",VLOOKUP($B63,[1]Спортсмены!$B$1:$H$65536,4,FALSE)))</f>
        <v>2р</v>
      </c>
      <c r="F63" s="76" t="str">
        <f>IF(B63=0," ",VLOOKUP($B63,[1]Спортсмены!$B$1:$H$65536,5,FALSE))</f>
        <v>Ярославская</v>
      </c>
      <c r="G63" s="151" t="str">
        <f>IF(B63=0," ",VLOOKUP($B63,[1]Спортсмены!$B$1:$H$65536,6,FALSE))</f>
        <v>Ярославль, СДЮСШОР-19</v>
      </c>
      <c r="H63" s="75">
        <v>2.8981481481481485E-4</v>
      </c>
      <c r="I63" s="81"/>
      <c r="J63" s="71" t="str">
        <f>IF(H63=0," ",IF(H63&lt;=[1]Разряды!$D$5,[1]Разряды!$D$3,IF(H63&lt;=[1]Разряды!$E$5,[1]Разряды!$E$3,IF(H63&lt;=[1]Разряды!$F$5,[1]Разряды!$F$3,IF(H63&lt;=[1]Разряды!$G$5,[1]Разряды!$G$3,IF(H63&lt;=[1]Разряды!$H$5,[1]Разряды!$H$3,IF(H63&lt;=[1]Разряды!$I$5,[1]Разряды!$I$3,IF(H63&lt;=[1]Разряды!$J$5,[1]Разряды!$J$3,"б/р"))))))))</f>
        <v>3р</v>
      </c>
      <c r="K63" s="71" t="s">
        <v>19</v>
      </c>
      <c r="L63" s="76" t="str">
        <f>IF(B63=0," ",VLOOKUP($B63,[1]Спортсмены!$B$1:$H$65536,7,FALSE))</f>
        <v>Станкевич В.А.</v>
      </c>
    </row>
    <row r="64" spans="1:12" x14ac:dyDescent="0.25">
      <c r="A64" s="27">
        <v>14</v>
      </c>
      <c r="B64" s="20">
        <v>409</v>
      </c>
      <c r="C64" s="21" t="str">
        <f>IF(B64=0," ",VLOOKUP(B64,[1]Спортсмены!B$1:H$65536,2,FALSE))</f>
        <v>Бусыгин Вячеслав</v>
      </c>
      <c r="D64" s="22" t="str">
        <f>IF(B64=0," ",VLOOKUP($B64,[1]Спортсмены!$B$1:$H$65536,3,FALSE))</f>
        <v>05.05.1998</v>
      </c>
      <c r="E64" s="23" t="str">
        <f>IF(B64=0," ",IF(VLOOKUP($B64,[1]Спортсмены!$B$1:$H$65536,4,FALSE)=0," ",VLOOKUP($B64,[1]Спортсмены!$B$1:$H$65536,4,FALSE)))</f>
        <v>2р</v>
      </c>
      <c r="F64" s="21" t="str">
        <f>IF(B64=0," ",VLOOKUP($B64,[1]Спортсмены!$B$1:$H$65536,5,FALSE))</f>
        <v>Костромская</v>
      </c>
      <c r="G64" s="21" t="str">
        <f>IF(B64=0," ",VLOOKUP($B64,[1]Спортсмены!$B$1:$H$65536,6,FALSE))</f>
        <v>Шарья, СДЮСШОР</v>
      </c>
      <c r="H64" s="24">
        <v>2.9363425925925927E-4</v>
      </c>
      <c r="I64" s="25"/>
      <c r="J64" s="23" t="str">
        <f>IF(H64=0," ",IF(H64&lt;=[1]Разряды!$D$5,[1]Разряды!$D$3,IF(H64&lt;=[1]Разряды!$E$5,[1]Разряды!$E$3,IF(H64&lt;=[1]Разряды!$F$5,[1]Разряды!$F$3,IF(H64&lt;=[1]Разряды!$G$5,[1]Разряды!$G$3,IF(H64&lt;=[1]Разряды!$H$5,[1]Разряды!$H$3,IF(H64&lt;=[1]Разряды!$I$5,[1]Разряды!$I$3,IF(H64&lt;=[1]Разряды!$J$5,[1]Разряды!$J$3,"б/р"))))))))</f>
        <v>3р</v>
      </c>
      <c r="K64" s="23">
        <v>0</v>
      </c>
      <c r="L64" s="21" t="str">
        <f>IF(B64=0," ",VLOOKUP($B64,[1]Спортсмены!$B$1:$H$65536,7,FALSE))</f>
        <v>Аскеров А.М.</v>
      </c>
    </row>
    <row r="65" spans="1:12" x14ac:dyDescent="0.25">
      <c r="A65" s="27">
        <v>14</v>
      </c>
      <c r="B65" s="20">
        <v>444</v>
      </c>
      <c r="C65" s="21" t="str">
        <f>IF(B65=0," ",VLOOKUP(B65,[1]Спортсмены!B$1:H$65536,2,FALSE))</f>
        <v>Коровин Артем</v>
      </c>
      <c r="D65" s="22" t="str">
        <f>IF(B65=0," ",VLOOKUP($B65,[1]Спортсмены!$B$1:$H$65536,3,FALSE))</f>
        <v>11.06.1997</v>
      </c>
      <c r="E65" s="23" t="str">
        <f>IF(B65=0," ",IF(VLOOKUP($B65,[1]Спортсмены!$B$1:$H$65536,4,FALSE)=0," ",VLOOKUP($B65,[1]Спортсмены!$B$1:$H$65536,4,FALSE)))</f>
        <v>2р</v>
      </c>
      <c r="F65" s="21" t="str">
        <f>IF(B65=0," ",VLOOKUP($B65,[1]Спортсмены!$B$1:$H$65536,5,FALSE))</f>
        <v>Ярославская</v>
      </c>
      <c r="G65" s="21" t="str">
        <f>IF(B65=0," ",VLOOKUP($B65,[1]Спортсмены!$B$1:$H$65536,6,FALSE))</f>
        <v>Ярославль, СДЮСШОР-19</v>
      </c>
      <c r="H65" s="24">
        <v>2.9606481481481481E-4</v>
      </c>
      <c r="I65" s="24"/>
      <c r="J65" s="23" t="str">
        <f>IF(H65=0," ",IF(H65&lt;=[1]Разряды!$D$5,[1]Разряды!$D$3,IF(H65&lt;=[1]Разряды!$E$5,[1]Разряды!$E$3,IF(H65&lt;=[1]Разряды!$F$5,[1]Разряды!$F$3,IF(H65&lt;=[1]Разряды!$G$5,[1]Разряды!$G$3,IF(H65&lt;=[1]Разряды!$H$5,[1]Разряды!$H$3,IF(H65&lt;=[1]Разряды!$I$5,[1]Разряды!$I$3,IF(H65&lt;=[1]Разряды!$J$5,[1]Разряды!$J$3,"б/р"))))))))</f>
        <v>3р</v>
      </c>
      <c r="K65" s="23" t="s">
        <v>19</v>
      </c>
      <c r="L65" s="21" t="str">
        <f>IF(B65=0," ",VLOOKUP($B65,[1]Спортсмены!$B$1:$H$65536,7,FALSE))</f>
        <v>Круговой К.Н.</v>
      </c>
    </row>
    <row r="66" spans="1:12" x14ac:dyDescent="0.25">
      <c r="A66" s="27">
        <v>16</v>
      </c>
      <c r="B66" s="20">
        <v>408</v>
      </c>
      <c r="C66" s="21" t="str">
        <f>IF(B66=0," ",VLOOKUP(B66,[1]Спортсмены!B$1:H$65536,2,FALSE))</f>
        <v>Кнутов Максим</v>
      </c>
      <c r="D66" s="22" t="str">
        <f>IF(B66=0," ",VLOOKUP($B66,[1]Спортсмены!$B$1:$H$65536,3,FALSE))</f>
        <v>29.05.1998</v>
      </c>
      <c r="E66" s="23" t="str">
        <f>IF(B66=0," ",IF(VLOOKUP($B66,[1]Спортсмены!$B$1:$H$65536,4,FALSE)=0," ",VLOOKUP($B66,[1]Спортсмены!$B$1:$H$65536,4,FALSE)))</f>
        <v>2р</v>
      </c>
      <c r="F66" s="21" t="str">
        <f>IF(B66=0," ",VLOOKUP($B66,[1]Спортсмены!$B$1:$H$65536,5,FALSE))</f>
        <v>Костромская</v>
      </c>
      <c r="G66" s="21" t="str">
        <f>IF(B66=0," ",VLOOKUP($B66,[1]Спортсмены!$B$1:$H$65536,6,FALSE))</f>
        <v>Шарья, СДЮСШОР</v>
      </c>
      <c r="H66" s="24">
        <v>2.9710648148148147E-4</v>
      </c>
      <c r="I66" s="25"/>
      <c r="J66" s="23" t="str">
        <f>IF(H66=0," ",IF(H66&lt;=[1]Разряды!$D$5,[1]Разряды!$D$3,IF(H66&lt;=[1]Разряды!$E$5,[1]Разряды!$E$3,IF(H66&lt;=[1]Разряды!$F$5,[1]Разряды!$F$3,IF(H66&lt;=[1]Разряды!$G$5,[1]Разряды!$G$3,IF(H66&lt;=[1]Разряды!$H$5,[1]Разряды!$H$3,IF(H66&lt;=[1]Разряды!$I$5,[1]Разряды!$I$3,IF(H66&lt;=[1]Разряды!$J$5,[1]Разряды!$J$3,"б/р"))))))))</f>
        <v>3р</v>
      </c>
      <c r="K66" s="26">
        <v>0</v>
      </c>
      <c r="L66" s="21" t="str">
        <f>IF(B66=0," ",VLOOKUP($B66,[1]Спортсмены!$B$1:$H$65536,7,FALSE))</f>
        <v>Аскеров А.М.</v>
      </c>
    </row>
    <row r="67" spans="1:12" x14ac:dyDescent="0.25">
      <c r="A67" s="27">
        <v>17</v>
      </c>
      <c r="B67" s="20">
        <v>337</v>
      </c>
      <c r="C67" s="21" t="str">
        <f>IF(B67=0," ",VLOOKUP(B67,[1]Спортсмены!B$1:H$65536,2,FALSE))</f>
        <v>Штадлер Артур</v>
      </c>
      <c r="D67" s="22" t="str">
        <f>IF(B67=0," ",VLOOKUP($B67,[1]Спортсмены!$B$1:$H$65536,3,FALSE))</f>
        <v>21.05.1998</v>
      </c>
      <c r="E67" s="23" t="str">
        <f>IF(B67=0," ",IF(VLOOKUP($B67,[1]Спортсмены!$B$1:$H$65536,4,FALSE)=0," ",VLOOKUP($B67,[1]Спортсмены!$B$1:$H$65536,4,FALSE)))</f>
        <v>1р</v>
      </c>
      <c r="F67" s="21" t="str">
        <f>IF(B67=0," ",VLOOKUP($B67,[1]Спортсмены!$B$1:$H$65536,5,FALSE))</f>
        <v>Рес-ка Коми</v>
      </c>
      <c r="G67" s="21" t="str">
        <f>IF(B67=0," ",VLOOKUP($B67,[1]Спортсмены!$B$1:$H$65536,6,FALSE))</f>
        <v>Сыктывкар, КДЮСШ № 1</v>
      </c>
      <c r="H67" s="24">
        <v>2.9768518518518517E-4</v>
      </c>
      <c r="I67" s="25"/>
      <c r="J67" s="23" t="str">
        <f>IF(H67=0," ",IF(H67&lt;=[1]Разряды!$D$5,[1]Разряды!$D$3,IF(H67&lt;=[1]Разряды!$E$5,[1]Разряды!$E$3,IF(H67&lt;=[1]Разряды!$F$5,[1]Разряды!$F$3,IF(H67&lt;=[1]Разряды!$G$5,[1]Разряды!$G$3,IF(H67&lt;=[1]Разряды!$H$5,[1]Разряды!$H$3,IF(H67&lt;=[1]Разряды!$I$5,[1]Разряды!$I$3,IF(H67&lt;=[1]Разряды!$J$5,[1]Разряды!$J$3,"б/р"))))))))</f>
        <v>3р</v>
      </c>
      <c r="K67" s="26">
        <v>0</v>
      </c>
      <c r="L67" s="78" t="str">
        <f>IF(B67=0," ",VLOOKUP($B67,[1]Спортсмены!$B$1:$H$65536,7,FALSE))</f>
        <v>Панюкова М.А.</v>
      </c>
    </row>
    <row r="68" spans="1:12" x14ac:dyDescent="0.25">
      <c r="A68" s="27"/>
      <c r="B68" s="71">
        <v>209</v>
      </c>
      <c r="C68" s="21" t="str">
        <f>IF(B68=0," ",VLOOKUP(B68,[1]Спортсмены!B$1:H$65536,2,FALSE))</f>
        <v>Шаньгин Владислав</v>
      </c>
      <c r="D68" s="22" t="str">
        <f>IF(B68=0," ",VLOOKUP($B68,[1]Спортсмены!$B$1:$H$65536,3,FALSE))</f>
        <v>22.03.1998</v>
      </c>
      <c r="E68" s="23" t="str">
        <f>IF(B68=0," ",IF(VLOOKUP($B68,[1]Спортсмены!$B$1:$H$65536,4,FALSE)=0," ",VLOOKUP($B68,[1]Спортсмены!$B$1:$H$65536,4,FALSE)))</f>
        <v>1р</v>
      </c>
      <c r="F68" s="21" t="str">
        <f>IF(B68=0," ",VLOOKUP($B68,[1]Спортсмены!$B$1:$H$65536,5,FALSE))</f>
        <v>Архангельская</v>
      </c>
      <c r="G68" s="21" t="str">
        <f>IF(B68=0," ",VLOOKUP($B68,[1]Спортсмены!$B$1:$H$65536,6,FALSE))</f>
        <v>Архангельск, АПК "ДЮСШ № 1"</v>
      </c>
      <c r="H68" s="42" t="s">
        <v>98</v>
      </c>
      <c r="I68" s="24"/>
      <c r="J68" s="23"/>
      <c r="K68" s="23">
        <v>0</v>
      </c>
      <c r="L68" s="21" t="str">
        <f>IF(B68=0," ",VLOOKUP($B68,[1]Спортсмены!$B$1:$H$65536,7,FALSE))</f>
        <v>Брюхова О.Б.</v>
      </c>
    </row>
    <row r="69" spans="1:12" x14ac:dyDescent="0.25">
      <c r="A69" s="27"/>
      <c r="B69" s="20">
        <v>381</v>
      </c>
      <c r="C69" s="21" t="str">
        <f>IF(B69=0," ",VLOOKUP(B69,[1]Спортсмены!B$1:H$65536,2,FALSE))</f>
        <v>Владимирцев Александр</v>
      </c>
      <c r="D69" s="22" t="str">
        <f>IF(B69=0," ",VLOOKUP($B69,[1]Спортсмены!$B$1:$H$65536,3,FALSE))</f>
        <v>21.12.1998</v>
      </c>
      <c r="E69" s="23" t="str">
        <f>IF(B69=0," ",IF(VLOOKUP($B69,[1]Спортсмены!$B$1:$H$65536,4,FALSE)=0," ",VLOOKUP($B69,[1]Спортсмены!$B$1:$H$65536,4,FALSE)))</f>
        <v>1р</v>
      </c>
      <c r="F69" s="21" t="str">
        <f>IF(B69=0," ",VLOOKUP($B69,[1]Спортсмены!$B$1:$H$65536,5,FALSE))</f>
        <v>Ивановская</v>
      </c>
      <c r="G69" s="21" t="str">
        <f>IF(B69=0," ",VLOOKUP($B69,[1]Спортсмены!$B$1:$H$65536,6,FALSE))</f>
        <v>Иваново, ДЮСШ-1</v>
      </c>
      <c r="H69" s="42" t="s">
        <v>114</v>
      </c>
      <c r="I69" s="25"/>
      <c r="J69" s="23"/>
      <c r="K69" s="23">
        <v>0</v>
      </c>
      <c r="L69" s="21" t="str">
        <f>IF(B69=0," ",VLOOKUP($B69,[1]Спортсмены!$B$1:$H$65536,7,FALSE))</f>
        <v xml:space="preserve">Магницкий М.В. </v>
      </c>
    </row>
    <row r="70" spans="1:12" ht="15.75" thickBot="1" x14ac:dyDescent="0.3">
      <c r="A70" s="29"/>
      <c r="B70" s="30"/>
      <c r="C70" s="31"/>
      <c r="D70" s="33"/>
      <c r="E70" s="33"/>
      <c r="F70" s="31"/>
      <c r="G70" s="31"/>
      <c r="H70" s="34"/>
      <c r="I70" s="34"/>
      <c r="J70" s="33"/>
      <c r="K70" s="43"/>
      <c r="L70" s="31"/>
    </row>
    <row r="71" spans="1:12" ht="15.75" thickTop="1" x14ac:dyDescent="0.25">
      <c r="A71" s="265"/>
      <c r="B71" s="35"/>
      <c r="C71" s="36"/>
      <c r="D71" s="38"/>
      <c r="E71" s="38"/>
      <c r="F71" s="36"/>
      <c r="G71" s="36"/>
      <c r="H71" s="39"/>
      <c r="I71" s="39"/>
      <c r="J71" s="38"/>
      <c r="K71" s="47"/>
      <c r="L71" s="36"/>
    </row>
    <row r="72" spans="1:12" ht="18" x14ac:dyDescent="0.25">
      <c r="A72" s="423"/>
      <c r="B72" s="423"/>
      <c r="C72" s="423"/>
      <c r="D72" s="2"/>
      <c r="E72" s="2"/>
      <c r="F72" s="2" t="s">
        <v>0</v>
      </c>
      <c r="G72" s="2"/>
      <c r="H72" s="2"/>
      <c r="I72" s="2"/>
      <c r="J72" s="2"/>
      <c r="K72" s="2"/>
      <c r="L72" s="2"/>
    </row>
    <row r="73" spans="1:12" ht="15.75" x14ac:dyDescent="0.25">
      <c r="A73" s="423"/>
      <c r="B73" s="423"/>
      <c r="C73" s="423"/>
      <c r="D73" s="4"/>
      <c r="E73" s="4"/>
      <c r="F73" s="412" t="s">
        <v>29</v>
      </c>
      <c r="G73" s="412"/>
      <c r="H73" s="4"/>
      <c r="K73" s="6" t="s">
        <v>2</v>
      </c>
    </row>
    <row r="74" spans="1:12" x14ac:dyDescent="0.25">
      <c r="A74" s="423"/>
      <c r="B74" s="423"/>
      <c r="C74" s="423"/>
      <c r="D74"/>
      <c r="E74"/>
      <c r="F74" s="1"/>
      <c r="G74" s="1"/>
      <c r="H74" s="8"/>
      <c r="I74" s="8"/>
      <c r="J74" s="8"/>
      <c r="K74" s="8" t="s">
        <v>94</v>
      </c>
      <c r="L74" s="8"/>
    </row>
    <row r="75" spans="1:12" ht="18.75" x14ac:dyDescent="0.3">
      <c r="A75" s="425"/>
      <c r="B75" s="425"/>
      <c r="C75" s="425"/>
      <c r="D75"/>
      <c r="E75" s="10"/>
      <c r="F75" s="1"/>
      <c r="G75" s="1"/>
      <c r="H75" s="10"/>
      <c r="I75" s="413" t="s">
        <v>3</v>
      </c>
      <c r="J75" s="413"/>
      <c r="K75" s="255"/>
      <c r="L75" s="8" t="s">
        <v>115</v>
      </c>
    </row>
    <row r="76" spans="1:12" x14ac:dyDescent="0.25">
      <c r="A76" s="1"/>
      <c r="B76" s="67"/>
      <c r="C76" s="67"/>
      <c r="D76" s="12"/>
      <c r="E76" s="11"/>
      <c r="F76" s="1"/>
      <c r="G76" s="1"/>
      <c r="H76" s="13"/>
      <c r="I76" s="415" t="s">
        <v>4</v>
      </c>
      <c r="J76" s="415"/>
      <c r="K76" s="14"/>
      <c r="L76" s="8" t="s">
        <v>116</v>
      </c>
    </row>
    <row r="77" spans="1:12" x14ac:dyDescent="0.25">
      <c r="A77" s="416" t="s">
        <v>5</v>
      </c>
      <c r="B77" s="416" t="s">
        <v>6</v>
      </c>
      <c r="C77" s="416" t="s">
        <v>7</v>
      </c>
      <c r="D77" s="405" t="s">
        <v>8</v>
      </c>
      <c r="E77" s="405" t="s">
        <v>9</v>
      </c>
      <c r="F77" s="405" t="s">
        <v>10</v>
      </c>
      <c r="G77" s="405" t="s">
        <v>11</v>
      </c>
      <c r="H77" s="418" t="s">
        <v>12</v>
      </c>
      <c r="I77" s="419"/>
      <c r="J77" s="416" t="s">
        <v>13</v>
      </c>
      <c r="K77" s="405" t="s">
        <v>14</v>
      </c>
      <c r="L77" s="407" t="s">
        <v>15</v>
      </c>
    </row>
    <row r="78" spans="1:12" x14ac:dyDescent="0.25">
      <c r="A78" s="417"/>
      <c r="B78" s="417"/>
      <c r="C78" s="417"/>
      <c r="D78" s="417"/>
      <c r="E78" s="417"/>
      <c r="F78" s="417"/>
      <c r="G78" s="417"/>
      <c r="H78" s="268" t="s">
        <v>16</v>
      </c>
      <c r="I78" s="268" t="s">
        <v>17</v>
      </c>
      <c r="J78" s="417"/>
      <c r="K78" s="406"/>
      <c r="L78" s="408"/>
    </row>
    <row r="79" spans="1:12" x14ac:dyDescent="0.25">
      <c r="A79" s="15"/>
      <c r="B79" s="15"/>
      <c r="C79" s="15"/>
      <c r="D79" s="16"/>
      <c r="E79" s="15"/>
      <c r="F79" s="414" t="s">
        <v>105</v>
      </c>
      <c r="G79" s="414"/>
      <c r="H79" s="17"/>
      <c r="I79" s="18"/>
    </row>
    <row r="80" spans="1:12" x14ac:dyDescent="0.25">
      <c r="A80" s="19">
        <v>1</v>
      </c>
      <c r="B80" s="20">
        <v>346</v>
      </c>
      <c r="C80" s="21" t="str">
        <f>IF(B80=0," ",VLOOKUP(B80,[1]Спортсмены!B$1:H$65536,2,FALSE))</f>
        <v>Смирнов Пайшао</v>
      </c>
      <c r="D80" s="22" t="str">
        <f>IF(B80=0," ",VLOOKUP($B80,[1]Спортсмены!$B$1:$H$65536,3,FALSE))</f>
        <v>01.08.1996</v>
      </c>
      <c r="E80" s="23" t="str">
        <f>IF(B80=0," ",IF(VLOOKUP($B80,[1]Спортсмены!$B$1:$H$65536,4,FALSE)=0," ",VLOOKUP($B80,[1]Спортсмены!$B$1:$H$65536,4,FALSE)))</f>
        <v>КМС</v>
      </c>
      <c r="F80" s="21" t="str">
        <f>IF(B80=0," ",VLOOKUP($B80,[1]Спортсмены!$B$1:$H$65536,5,FALSE))</f>
        <v>Калининградская</v>
      </c>
      <c r="G80" s="21" t="str">
        <f>IF(B80=0," ",VLOOKUP($B80,[1]Спортсмены!$B$1:$H$65536,6,FALSE))</f>
        <v>Калининград, УОР</v>
      </c>
      <c r="H80" s="24">
        <v>2.6493055555555552E-4</v>
      </c>
      <c r="I80" s="25">
        <v>2.605324074074074E-4</v>
      </c>
      <c r="J80" s="23" t="str">
        <f>IF(H80=0," ",IF(H80&lt;=[1]Разряды!$D$5,[1]Разряды!$D$3,IF(H80&lt;=[1]Разряды!$E$5,[1]Разряды!$E$3,IF(H80&lt;=[1]Разряды!$F$5,[1]Разряды!$F$3,IF(H80&lt;=[1]Разряды!$G$5,[1]Разряды!$G$3,IF(H80&lt;=[1]Разряды!$H$5,[1]Разряды!$H$3,IF(H80&lt;=[1]Разряды!$I$5,[1]Разряды!$I$3,IF(H80&lt;=[1]Разряды!$J$5,[1]Разряды!$J$3,"б/р"))))))))</f>
        <v>1р</v>
      </c>
      <c r="K80" s="23">
        <v>20</v>
      </c>
      <c r="L80" s="304" t="str">
        <f>IF(B80=0," ",VLOOKUP($B80,[1]Спортсмены!$B$1:$H$65536,7,FALSE))</f>
        <v>Антунович Г.П., Слушкин В.К., Волкова О.В.</v>
      </c>
    </row>
    <row r="81" spans="1:12" x14ac:dyDescent="0.25">
      <c r="A81" s="19">
        <v>2</v>
      </c>
      <c r="B81" s="20">
        <v>251</v>
      </c>
      <c r="C81" s="21" t="str">
        <f>IF(B81=0," ",VLOOKUP(B81,[1]Спортсмены!B$1:H$65536,2,FALSE))</f>
        <v>Агафонов Павел</v>
      </c>
      <c r="D81" s="22" t="str">
        <f>IF(B81=0," ",VLOOKUP($B81,[1]Спортсмены!$B$1:$H$65536,3,FALSE))</f>
        <v>28.08.1995</v>
      </c>
      <c r="E81" s="23" t="str">
        <f>IF(B81=0," ",IF(VLOOKUP($B81,[1]Спортсмены!$B$1:$H$65536,4,FALSE)=0," ",VLOOKUP($B81,[1]Спортсмены!$B$1:$H$65536,4,FALSE)))</f>
        <v>МС</v>
      </c>
      <c r="F81" s="282" t="str">
        <f>IF(B81=0," ",VLOOKUP($B81,[1]Спортсмены!$B$1:$H$65536,5,FALSE))</f>
        <v>Москва-Владимирская</v>
      </c>
      <c r="G81" s="21" t="str">
        <f>IF(B81=0," ",VLOOKUP($B81,[1]Спортсмены!$B$1:$H$65536,6,FALSE))</f>
        <v xml:space="preserve">Москва-Владимир, РА, ЮМ, СДЮСШОР-4 </v>
      </c>
      <c r="H81" s="215">
        <v>2.646990740740741E-4</v>
      </c>
      <c r="I81" s="25">
        <v>2.6435185185185182E-4</v>
      </c>
      <c r="J81" s="71" t="str">
        <f>IF(H81=0," ",IF(H81&lt;=[1]Разряды!$D$5,[1]Разряды!$D$3,IF(H81&lt;=[1]Разряды!$E$5,[1]Разряды!$E$3,IF(H81&lt;=[1]Разряды!$F$5,[1]Разряды!$F$3,IF(H81&lt;=[1]Разряды!$G$5,[1]Разряды!$G$3,IF(H81&lt;=[1]Разряды!$H$5,[1]Разряды!$H$3,IF(H81&lt;=[1]Разряды!$I$5,[1]Разряды!$I$3,IF(H81&lt;=[1]Разряды!$J$5,[1]Разряды!$J$3,"б/р"))))))))</f>
        <v>1р</v>
      </c>
      <c r="K81" s="23">
        <v>17</v>
      </c>
      <c r="L81" s="304" t="str">
        <f>IF(B81=0," ",VLOOKUP($B81,[1]Спортсмены!$B$1:$H$65536,7,FALSE))</f>
        <v>Бурлаков О.П., Кравцова К.О., Коробова П.А.</v>
      </c>
    </row>
    <row r="82" spans="1:12" x14ac:dyDescent="0.25">
      <c r="A82" s="19">
        <v>3</v>
      </c>
      <c r="B82" s="20">
        <v>404</v>
      </c>
      <c r="C82" s="21" t="str">
        <f>IF(B82=0," ",VLOOKUP(B82,[1]Спортсмены!B$1:H$65536,2,FALSE))</f>
        <v>Пряхин Максим</v>
      </c>
      <c r="D82" s="22" t="str">
        <f>IF(B82=0," ",VLOOKUP($B82,[1]Спортсмены!$B$1:$H$65536,3,FALSE))</f>
        <v>20.12.1994</v>
      </c>
      <c r="E82" s="23" t="str">
        <f>IF(B82=0," ",IF(VLOOKUP($B82,[1]Спортсмены!$B$1:$H$65536,4,FALSE)=0," ",VLOOKUP($B82,[1]Спортсмены!$B$1:$H$65536,4,FALSE)))</f>
        <v>КМС</v>
      </c>
      <c r="F82" s="21" t="str">
        <f>IF(B82=0," ",VLOOKUP($B82,[1]Спортсмены!$B$1:$H$65536,5,FALSE))</f>
        <v>Ивановская</v>
      </c>
      <c r="G82" s="21" t="str">
        <f>IF(B82=0," ",VLOOKUP($B82,[1]Спортсмены!$B$1:$H$65536,6,FALSE))</f>
        <v>Иваново, ИГЭУ им. В.И. Ленина</v>
      </c>
      <c r="H82" s="215">
        <v>2.6643518518518515E-4</v>
      </c>
      <c r="I82" s="25">
        <v>2.7048611111111115E-4</v>
      </c>
      <c r="J82" s="71" t="str">
        <f>IF(H82=0," ",IF(H82&lt;=[1]Разряды!$D$5,[1]Разряды!$D$3,IF(H82&lt;=[1]Разряды!$E$5,[1]Разряды!$E$3,IF(H82&lt;=[1]Разряды!$F$5,[1]Разряды!$F$3,IF(H82&lt;=[1]Разряды!$G$5,[1]Разряды!$G$3,IF(H82&lt;=[1]Разряды!$H$5,[1]Разряды!$H$3,IF(H82&lt;=[1]Разряды!$I$5,[1]Разряды!$I$3,IF(H82&lt;=[1]Разряды!$J$5,[1]Разряды!$J$3,"б/р"))))))))</f>
        <v>1р</v>
      </c>
      <c r="K82" s="23" t="s">
        <v>19</v>
      </c>
      <c r="L82" s="21" t="str">
        <f>IF(B82=0," ",VLOOKUP($B82,[1]Спортсмены!$B$1:$H$65536,7,FALSE))</f>
        <v xml:space="preserve">Маринина Н.Н., Баринов А.С. </v>
      </c>
    </row>
    <row r="83" spans="1:12" x14ac:dyDescent="0.25">
      <c r="A83" s="27">
        <v>4</v>
      </c>
      <c r="B83" s="20">
        <v>255</v>
      </c>
      <c r="C83" s="21" t="str">
        <f>IF(B83=0," ",VLOOKUP(B83,[1]Спортсмены!B$1:H$65536,2,FALSE))</f>
        <v>Крылов Денис</v>
      </c>
      <c r="D83" s="22" t="str">
        <f>IF(B83=0," ",VLOOKUP($B83,[1]Спортсмены!$B$1:$H$65536,3,FALSE))</f>
        <v>14.04.1996</v>
      </c>
      <c r="E83" s="23" t="str">
        <f>IF(B83=0," ",IF(VLOOKUP($B83,[1]Спортсмены!$B$1:$H$65536,4,FALSE)=0," ",VLOOKUP($B83,[1]Спортсмены!$B$1:$H$65536,4,FALSE)))</f>
        <v>КМС</v>
      </c>
      <c r="F83" s="21" t="str">
        <f>IF(B83=0," ",VLOOKUP($B83,[1]Спортсмены!$B$1:$H$65536,5,FALSE))</f>
        <v>Владимирская</v>
      </c>
      <c r="G83" s="21" t="str">
        <f>IF(B83=0," ",VLOOKUP($B83,[1]Спортсмены!$B$1:$H$65536,6,FALSE))</f>
        <v>Ковров, СК "Вымпел"</v>
      </c>
      <c r="H83" s="40">
        <v>2.675925925925926E-4</v>
      </c>
      <c r="I83" s="25" t="s">
        <v>117</v>
      </c>
      <c r="J83" s="71" t="str">
        <f>IF(H83=0," ",IF(H83&lt;=[1]Разряды!$D$5,[1]Разряды!$D$3,IF(H83&lt;=[1]Разряды!$E$5,[1]Разряды!$E$3,IF(H83&lt;=[1]Разряды!$F$5,[1]Разряды!$F$3,IF(H83&lt;=[1]Разряды!$G$5,[1]Разряды!$G$3,IF(H83&lt;=[1]Разряды!$H$5,[1]Разряды!$H$3,IF(H83&lt;=[1]Разряды!$I$5,[1]Разряды!$I$3,IF(H83&lt;=[1]Разряды!$J$5,[1]Разряды!$J$3,"б/р"))))))))</f>
        <v>1р</v>
      </c>
      <c r="K83" s="26">
        <v>15</v>
      </c>
      <c r="L83" s="21" t="str">
        <f>IF(B83=0," ",VLOOKUP($B83,[1]Спортсмены!$B$1:$H$65536,7,FALSE))</f>
        <v>Птушкина Н.И.</v>
      </c>
    </row>
    <row r="84" spans="1:12" x14ac:dyDescent="0.25">
      <c r="A84" s="27">
        <v>5</v>
      </c>
      <c r="B84" s="71">
        <v>315</v>
      </c>
      <c r="C84" s="21" t="str">
        <f>IF(B84=0," ",VLOOKUP(B84,[1]Спортсмены!B$1:H$65536,2,FALSE))</f>
        <v>Казарян Миран</v>
      </c>
      <c r="D84" s="22" t="str">
        <f>IF(B84=0," ",VLOOKUP($B84,[1]Спортсмены!$B$1:$H$65536,3,FALSE))</f>
        <v>20.01.1994</v>
      </c>
      <c r="E84" s="23" t="str">
        <f>IF(B84=0," ",IF(VLOOKUP($B84,[1]Спортсмены!$B$1:$H$65536,4,FALSE)=0," ",VLOOKUP($B84,[1]Спортсмены!$B$1:$H$65536,4,FALSE)))</f>
        <v>КМС</v>
      </c>
      <c r="F84" s="21" t="str">
        <f>IF(B84=0," ",VLOOKUP($B84,[1]Спортсмены!$B$1:$H$65536,5,FALSE))</f>
        <v>Мурманская</v>
      </c>
      <c r="G84" s="21" t="str">
        <f>IF(B84=0," ",VLOOKUP($B84,[1]Спортсмены!$B$1:$H$65536,6,FALSE))</f>
        <v>Мурманск, СДЮСШОР № 4, ЦСП</v>
      </c>
      <c r="H84" s="24">
        <v>2.6817129629629635E-4</v>
      </c>
      <c r="I84" s="25"/>
      <c r="J84" s="23" t="str">
        <f>IF(H84=0," ",IF(H84&lt;=[1]Разряды!$D$5,[1]Разряды!$D$3,IF(H84&lt;=[1]Разряды!$E$5,[1]Разряды!$E$3,IF(H84&lt;=[1]Разряды!$F$5,[1]Разряды!$F$3,IF(H84&lt;=[1]Разряды!$G$5,[1]Разряды!$G$3,IF(H84&lt;=[1]Разряды!$H$5,[1]Разряды!$H$3,IF(H84&lt;=[1]Разряды!$I$5,[1]Разряды!$I$3,IF(H84&lt;=[1]Разряды!$J$5,[1]Разряды!$J$3,"б/р"))))))))</f>
        <v>1р</v>
      </c>
      <c r="K84" s="23">
        <v>14</v>
      </c>
      <c r="L84" s="21" t="str">
        <f>IF(B84=0," ",VLOOKUP($B84,[1]Спортсмены!$B$1:$H$65536,7,FALSE))</f>
        <v>Семенов Р.В.</v>
      </c>
    </row>
    <row r="85" spans="1:12" x14ac:dyDescent="0.25">
      <c r="A85" s="27">
        <v>6</v>
      </c>
      <c r="B85" s="20">
        <v>253</v>
      </c>
      <c r="C85" s="21" t="str">
        <f>IF(B85=0," ",VLOOKUP(B85,[1]Спортсмены!B$1:H$65536,2,FALSE))</f>
        <v>Стекольников Максим</v>
      </c>
      <c r="D85" s="22" t="str">
        <f>IF(B85=0," ",VLOOKUP($B85,[1]Спортсмены!$B$1:$H$65536,3,FALSE))</f>
        <v>10.03.1995</v>
      </c>
      <c r="E85" s="23" t="str">
        <f>IF(B85=0," ",IF(VLOOKUP($B85,[1]Спортсмены!$B$1:$H$65536,4,FALSE)=0," ",VLOOKUP($B85,[1]Спортсмены!$B$1:$H$65536,4,FALSE)))</f>
        <v>КМС</v>
      </c>
      <c r="F85" s="21" t="str">
        <f>IF(B85=0," ",VLOOKUP($B85,[1]Спортсмены!$B$1:$H$65536,5,FALSE))</f>
        <v>Владимирская</v>
      </c>
      <c r="G85" s="21" t="str">
        <f>IF(B85=0," ",VLOOKUP($B85,[1]Спортсмены!$B$1:$H$65536,6,FALSE))</f>
        <v>Владимир, СДЮСШОР-4</v>
      </c>
      <c r="H85" s="24">
        <v>2.7210648148148152E-4</v>
      </c>
      <c r="I85" s="25"/>
      <c r="J85" s="23" t="str">
        <f>IF(H85=0," ",IF(H85&lt;=[1]Разряды!$D$5,[1]Разряды!$D$3,IF(H85&lt;=[1]Разряды!$E$5,[1]Разряды!$E$3,IF(H85&lt;=[1]Разряды!$F$5,[1]Разряды!$F$3,IF(H85&lt;=[1]Разряды!$G$5,[1]Разряды!$G$3,IF(H85&lt;=[1]Разряды!$H$5,[1]Разряды!$H$3,IF(H85&lt;=[1]Разряды!$I$5,[1]Разряды!$I$3,IF(H85&lt;=[1]Разряды!$J$5,[1]Разряды!$J$3,"б/р"))))))))</f>
        <v>2р</v>
      </c>
      <c r="K85" s="23">
        <v>0</v>
      </c>
      <c r="L85" s="304" t="str">
        <f>IF(B85=0," ",VLOOKUP($B85,[1]Спортсмены!$B$1:$H$65536,7,FALSE))</f>
        <v>Бурлаков О.П., Судаков К.А., Ермишин М.М.</v>
      </c>
    </row>
    <row r="86" spans="1:12" x14ac:dyDescent="0.25">
      <c r="A86" s="27">
        <v>7</v>
      </c>
      <c r="B86" s="20">
        <v>341</v>
      </c>
      <c r="C86" s="21" t="str">
        <f>IF(B86=0," ",VLOOKUP(B86,[1]Спортсмены!B$1:H$65536,2,FALSE))</f>
        <v>Муравьев Дмитрий</v>
      </c>
      <c r="D86" s="22" t="str">
        <f>IF(B86=0," ",VLOOKUP($B86,[1]Спортсмены!$B$1:$H$65536,3,FALSE))</f>
        <v>26.10.1995</v>
      </c>
      <c r="E86" s="23" t="str">
        <f>IF(B86=0," ",IF(VLOOKUP($B86,[1]Спортсмены!$B$1:$H$65536,4,FALSE)=0," ",VLOOKUP($B86,[1]Спортсмены!$B$1:$H$65536,4,FALSE)))</f>
        <v>1р</v>
      </c>
      <c r="F86" s="21" t="str">
        <f>IF(B86=0," ",VLOOKUP($B86,[1]Спортсмены!$B$1:$H$65536,5,FALSE))</f>
        <v>Рес-ка Коми</v>
      </c>
      <c r="G86" s="21" t="str">
        <f>IF(B86=0," ",VLOOKUP($B86,[1]Спортсмены!$B$1:$H$65536,6,FALSE))</f>
        <v>Сыктывкар, КДЮСШ № 1</v>
      </c>
      <c r="H86" s="24">
        <v>2.72337962962963E-4</v>
      </c>
      <c r="I86" s="25"/>
      <c r="J86" s="23" t="str">
        <f>IF(H86=0," ",IF(H86&lt;=[1]Разряды!$D$5,[1]Разряды!$D$3,IF(H86&lt;=[1]Разряды!$E$5,[1]Разряды!$E$3,IF(H86&lt;=[1]Разряды!$F$5,[1]Разряды!$F$3,IF(H86&lt;=[1]Разряды!$G$5,[1]Разряды!$G$3,IF(H86&lt;=[1]Разряды!$H$5,[1]Разряды!$H$3,IF(H86&lt;=[1]Разряды!$I$5,[1]Разряды!$I$3,IF(H86&lt;=[1]Разряды!$J$5,[1]Разряды!$J$3,"б/р"))))))))</f>
        <v>2р</v>
      </c>
      <c r="K86" s="23">
        <v>0</v>
      </c>
      <c r="L86" s="21" t="str">
        <f>IF(B86=0," ",VLOOKUP($B86,[1]Спортсмены!$B$1:$H$65536,7,FALSE))</f>
        <v>Панюкова М.А.</v>
      </c>
    </row>
    <row r="87" spans="1:12" x14ac:dyDescent="0.25">
      <c r="A87" s="27">
        <v>8</v>
      </c>
      <c r="B87" s="20">
        <v>313</v>
      </c>
      <c r="C87" s="21" t="str">
        <f>IF(B87=0," ",VLOOKUP(B87,[1]Спортсмены!B$1:H$65536,2,FALSE))</f>
        <v>Кузикин Владислав</v>
      </c>
      <c r="D87" s="22" t="str">
        <f>IF(B87=0," ",VLOOKUP($B87,[1]Спортсмены!$B$1:$H$65536,3,FALSE))</f>
        <v>08.03.1996</v>
      </c>
      <c r="E87" s="23" t="str">
        <f>IF(B87=0," ",IF(VLOOKUP($B87,[1]Спортсмены!$B$1:$H$65536,4,FALSE)=0," ",VLOOKUP($B87,[1]Спортсмены!$B$1:$H$65536,4,FALSE)))</f>
        <v>1р</v>
      </c>
      <c r="F87" s="21" t="str">
        <f>IF(B87=0," ",VLOOKUP($B87,[1]Спортсмены!$B$1:$H$65536,5,FALSE))</f>
        <v>Мурманская</v>
      </c>
      <c r="G87" s="21" t="str">
        <f>IF(B87=0," ",VLOOKUP($B87,[1]Спортсмены!$B$1:$H$65536,6,FALSE))</f>
        <v>Мурманск, СДЮСШОР № 4</v>
      </c>
      <c r="H87" s="24">
        <v>2.752314814814815E-4</v>
      </c>
      <c r="I87" s="25"/>
      <c r="J87" s="23" t="str">
        <f>IF(H87=0," ",IF(H87&lt;=[1]Разряды!$D$5,[1]Разряды!$D$3,IF(H87&lt;=[1]Разряды!$E$5,[1]Разряды!$E$3,IF(H87&lt;=[1]Разряды!$F$5,[1]Разряды!$F$3,IF(H87&lt;=[1]Разряды!$G$5,[1]Разряды!$G$3,IF(H87&lt;=[1]Разряды!$H$5,[1]Разряды!$H$3,IF(H87&lt;=[1]Разряды!$I$5,[1]Разряды!$I$3,IF(H87&lt;=[1]Разряды!$J$5,[1]Разряды!$J$3,"б/р"))))))))</f>
        <v>2р</v>
      </c>
      <c r="K87" s="23">
        <v>0</v>
      </c>
      <c r="L87" s="21" t="str">
        <f>IF(B87=0," ",VLOOKUP($B87,[1]Спортсмены!$B$1:$H$65536,7,FALSE))</f>
        <v>Фарутин Н.В.</v>
      </c>
    </row>
    <row r="88" spans="1:12" x14ac:dyDescent="0.25">
      <c r="A88" s="27">
        <v>9</v>
      </c>
      <c r="B88" s="20">
        <v>229</v>
      </c>
      <c r="C88" s="21" t="str">
        <f>IF(B88=0," ",VLOOKUP(B88,[1]Спортсмены!B$1:H$65536,2,FALSE))</f>
        <v>Новослугин Максим</v>
      </c>
      <c r="D88" s="22" t="str">
        <f>IF(B88=0," ",VLOOKUP($B88,[1]Спортсмены!$B$1:$H$65536,3,FALSE))</f>
        <v>21.08.1995</v>
      </c>
      <c r="E88" s="23" t="str">
        <f>IF(B88=0," ",IF(VLOOKUP($B88,[1]Спортсмены!$B$1:$H$65536,4,FALSE)=0," ",VLOOKUP($B88,[1]Спортсмены!$B$1:$H$65536,4,FALSE)))</f>
        <v>КМС</v>
      </c>
      <c r="F88" s="21" t="str">
        <f>IF(B88=0," ",VLOOKUP($B88,[1]Спортсмены!$B$1:$H$65536,5,FALSE))</f>
        <v>Вологодская</v>
      </c>
      <c r="G88" s="21" t="str">
        <f>IF(B88=0," ",VLOOKUP($B88,[1]Спортсмены!$B$1:$H$65536,6,FALSE))</f>
        <v>Вологда</v>
      </c>
      <c r="H88" s="40">
        <v>2.752314814814815E-4</v>
      </c>
      <c r="I88" s="25"/>
      <c r="J88" s="71" t="str">
        <f>IF(H88=0," ",IF(H88&lt;=[1]Разряды!$D$5,[1]Разряды!$D$3,IF(H88&lt;=[1]Разряды!$E$5,[1]Разряды!$E$3,IF(H88&lt;=[1]Разряды!$F$5,[1]Разряды!$F$3,IF(H88&lt;=[1]Разряды!$G$5,[1]Разряды!$G$3,IF(H88&lt;=[1]Разряды!$H$5,[1]Разряды!$H$3,IF(H88&lt;=[1]Разряды!$I$5,[1]Разряды!$I$3,IF(H88&lt;=[1]Разряды!$J$5,[1]Разряды!$J$3,"б/р"))))))))</f>
        <v>2р</v>
      </c>
      <c r="K88" s="26">
        <v>0</v>
      </c>
      <c r="L88" s="78" t="str">
        <f>IF(B88=0," ",VLOOKUP($B88,[1]Спортсмены!$B$1:$H$65536,7,FALSE))</f>
        <v>Синицкий А.Д., Воробьева Н.Н.</v>
      </c>
    </row>
    <row r="89" spans="1:12" x14ac:dyDescent="0.25">
      <c r="A89" s="27">
        <v>10</v>
      </c>
      <c r="B89" s="20">
        <v>403</v>
      </c>
      <c r="C89" s="21" t="str">
        <f>IF(B89=0," ",VLOOKUP(B89,[1]Спортсмены!B$1:H$65536,2,FALSE))</f>
        <v>Маров Дмитрий</v>
      </c>
      <c r="D89" s="22" t="str">
        <f>IF(B89=0," ",VLOOKUP($B89,[1]Спортсмены!$B$1:$H$65536,3,FALSE))</f>
        <v>15.06.1995</v>
      </c>
      <c r="E89" s="23" t="str">
        <f>IF(B89=0," ",IF(VLOOKUP($B89,[1]Спортсмены!$B$1:$H$65536,4,FALSE)=0," ",VLOOKUP($B89,[1]Спортсмены!$B$1:$H$65536,4,FALSE)))</f>
        <v>1р</v>
      </c>
      <c r="F89" s="21" t="str">
        <f>IF(B89=0," ",VLOOKUP($B89,[1]Спортсмены!$B$1:$H$65536,5,FALSE))</f>
        <v>Ивановская</v>
      </c>
      <c r="G89" s="21" t="str">
        <f>IF(B89=0," ",VLOOKUP($B89,[1]Спортсмены!$B$1:$H$65536,6,FALSE))</f>
        <v>Иваново, ИГЭУ им. В.И. Ленина</v>
      </c>
      <c r="H89" s="40">
        <v>2.7534722222222218E-4</v>
      </c>
      <c r="I89" s="25"/>
      <c r="J89" s="71" t="str">
        <f>IF(H89=0," ",IF(H89&lt;=[1]Разряды!$D$5,[1]Разряды!$D$3,IF(H89&lt;=[1]Разряды!$E$5,[1]Разряды!$E$3,IF(H89&lt;=[1]Разряды!$F$5,[1]Разряды!$F$3,IF(H89&lt;=[1]Разряды!$G$5,[1]Разряды!$G$3,IF(H89&lt;=[1]Разряды!$H$5,[1]Разряды!$H$3,IF(H89&lt;=[1]Разряды!$I$5,[1]Разряды!$I$3,IF(H89&lt;=[1]Разряды!$J$5,[1]Разряды!$J$3,"б/р"))))))))</f>
        <v>2р</v>
      </c>
      <c r="K89" s="23" t="s">
        <v>19</v>
      </c>
      <c r="L89" s="21" t="str">
        <f>IF(B89=0," ",VLOOKUP($B89,[1]Спортсмены!$B$1:$H$65536,7,FALSE))</f>
        <v xml:space="preserve">Маринина Н.Н. </v>
      </c>
    </row>
    <row r="90" spans="1:12" x14ac:dyDescent="0.25">
      <c r="A90" s="27">
        <v>11</v>
      </c>
      <c r="B90" s="20">
        <v>199</v>
      </c>
      <c r="C90" s="21" t="str">
        <f>IF(B90=0," ",VLOOKUP(B90,[1]Спортсмены!B$1:H$65536,2,FALSE))</f>
        <v>Дуркин Никита</v>
      </c>
      <c r="D90" s="22" t="str">
        <f>IF(B90=0," ",VLOOKUP($B90,[1]Спортсмены!$B$1:$H$65536,3,FALSE))</f>
        <v>18.07.1995</v>
      </c>
      <c r="E90" s="23" t="str">
        <f>IF(B90=0," ",IF(VLOOKUP($B90,[1]Спортсмены!$B$1:$H$65536,4,FALSE)=0," ",VLOOKUP($B90,[1]Спортсмены!$B$1:$H$65536,4,FALSE)))</f>
        <v>1р</v>
      </c>
      <c r="F90" s="21" t="str">
        <f>IF(B90=0," ",VLOOKUP($B90,[1]Спортсмены!$B$1:$H$65536,5,FALSE))</f>
        <v>Архангельская</v>
      </c>
      <c r="G90" s="21" t="str">
        <f>IF(B90=0," ",VLOOKUP($B90,[1]Спортсмены!$B$1:$H$65536,6,FALSE))</f>
        <v>Архангельск, САФУ им. М.В. Ломоносова</v>
      </c>
      <c r="H90" s="24">
        <v>2.7581018518518514E-4</v>
      </c>
      <c r="I90" s="25"/>
      <c r="J90" s="23" t="str">
        <f>IF(H90=0," ",IF(H90&lt;=[1]Разряды!$D$5,[1]Разряды!$D$3,IF(H90&lt;=[1]Разряды!$E$5,[1]Разряды!$E$3,IF(H90&lt;=[1]Разряды!$F$5,[1]Разряды!$F$3,IF(H90&lt;=[1]Разряды!$G$5,[1]Разряды!$G$3,IF(H90&lt;=[1]Разряды!$H$5,[1]Разряды!$H$3,IF(H90&lt;=[1]Разряды!$I$5,[1]Разряды!$I$3,IF(H90&lt;=[1]Разряды!$J$5,[1]Разряды!$J$3,"б/р"))))))))</f>
        <v>2р</v>
      </c>
      <c r="K90" s="23">
        <v>0</v>
      </c>
      <c r="L90" s="21" t="str">
        <f>IF(B90=0," ",VLOOKUP($B90,[1]Спортсмены!$B$1:$H$65536,7,FALSE))</f>
        <v>Мингалева А.Г.</v>
      </c>
    </row>
    <row r="91" spans="1:12" x14ac:dyDescent="0.25">
      <c r="A91" s="27">
        <v>12</v>
      </c>
      <c r="B91" s="20">
        <v>379</v>
      </c>
      <c r="C91" s="21" t="str">
        <f>IF(B91=0," ",VLOOKUP(B91,[1]Спортсмены!B$1:H$65536,2,FALSE))</f>
        <v>Тюрин Антон</v>
      </c>
      <c r="D91" s="22" t="str">
        <f>IF(B91=0," ",VLOOKUP($B91,[1]Спортсмены!$B$1:$H$65536,3,FALSE))</f>
        <v>03.03.1996</v>
      </c>
      <c r="E91" s="23" t="str">
        <f>IF(B91=0," ",IF(VLOOKUP($B91,[1]Спортсмены!$B$1:$H$65536,4,FALSE)=0," ",VLOOKUP($B91,[1]Спортсмены!$B$1:$H$65536,4,FALSE)))</f>
        <v>1р</v>
      </c>
      <c r="F91" s="21" t="str">
        <f>IF(B91=0," ",VLOOKUP($B91,[1]Спортсмены!$B$1:$H$65536,5,FALSE))</f>
        <v>Ивановская</v>
      </c>
      <c r="G91" s="78" t="str">
        <f>IF(B91=0," ",VLOOKUP($B91,[1]Спортсмены!$B$1:$H$65536,6,FALSE))</f>
        <v>Иваново, ИГЭУ им. В.И. Ленина</v>
      </c>
      <c r="H91" s="24">
        <v>2.821759259259259E-4</v>
      </c>
      <c r="I91" s="25"/>
      <c r="J91" s="23" t="str">
        <f>IF(H91=0," ",IF(H91&lt;=[1]Разряды!$D$5,[1]Разряды!$D$3,IF(H91&lt;=[1]Разряды!$E$5,[1]Разряды!$E$3,IF(H91&lt;=[1]Разряды!$F$5,[1]Разряды!$F$3,IF(H91&lt;=[1]Разряды!$G$5,[1]Разряды!$G$3,IF(H91&lt;=[1]Разряды!$H$5,[1]Разряды!$H$3,IF(H91&lt;=[1]Разряды!$I$5,[1]Разряды!$I$3,IF(H91&lt;=[1]Разряды!$J$5,[1]Разряды!$J$3,"б/р"))))))))</f>
        <v>2р</v>
      </c>
      <c r="K91" s="23">
        <v>0</v>
      </c>
      <c r="L91" s="21" t="str">
        <f>IF(B91=0," ",VLOOKUP($B91,[1]Спортсмены!$B$1:$H$65536,7,FALSE))</f>
        <v xml:space="preserve">Магницкий М.В. </v>
      </c>
    </row>
    <row r="92" spans="1:12" x14ac:dyDescent="0.25">
      <c r="A92" s="27">
        <v>13</v>
      </c>
      <c r="B92" s="20">
        <v>23</v>
      </c>
      <c r="C92" s="21" t="str">
        <f>IF(B92=0," ",VLOOKUP(B92,[1]Спортсмены!B$1:H$65536,2,FALSE))</f>
        <v>Лобков Александр</v>
      </c>
      <c r="D92" s="22" t="str">
        <f>IF(B92=0," ",VLOOKUP($B92,[1]Спортсмены!$B$1:$H$65536,3,FALSE))</f>
        <v>03.04.1996</v>
      </c>
      <c r="E92" s="23" t="str">
        <f>IF(B92=0," ",IF(VLOOKUP($B92,[1]Спортсмены!$B$1:$H$65536,4,FALSE)=0," ",VLOOKUP($B92,[1]Спортсмены!$B$1:$H$65536,4,FALSE)))</f>
        <v>1р</v>
      </c>
      <c r="F92" s="21" t="str">
        <f>IF(B92=0," ",VLOOKUP($B92,[1]Спортсмены!$B$1:$H$65536,5,FALSE))</f>
        <v>Ярославская</v>
      </c>
      <c r="G92" s="21" t="str">
        <f>IF(B92=0," ",VLOOKUP($B92,[1]Спортсмены!$B$1:$H$65536,6,FALSE))</f>
        <v>Ярославль, СДЮСШОР-19</v>
      </c>
      <c r="H92" s="24">
        <v>2.8344907407407404E-4</v>
      </c>
      <c r="I92" s="25"/>
      <c r="J92" s="23" t="str">
        <f>IF(H92=0," ",IF(H92&lt;=[1]Разряды!$D$5,[1]Разряды!$D$3,IF(H92&lt;=[1]Разряды!$E$5,[1]Разряды!$E$3,IF(H92&lt;=[1]Разряды!$F$5,[1]Разряды!$F$3,IF(H92&lt;=[1]Разряды!$G$5,[1]Разряды!$G$3,IF(H92&lt;=[1]Разряды!$H$5,[1]Разряды!$H$3,IF(H92&lt;=[1]Разряды!$I$5,[1]Разряды!$I$3,IF(H92&lt;=[1]Разряды!$J$5,[1]Разряды!$J$3,"б/р"))))))))</f>
        <v>3р</v>
      </c>
      <c r="K92" s="23" t="s">
        <v>19</v>
      </c>
      <c r="L92" s="21" t="str">
        <f>IF(B92=0," ",VLOOKUP($B92,[1]Спортсмены!$B$1:$H$65536,7,FALSE))</f>
        <v>Станкевич В.А.</v>
      </c>
    </row>
    <row r="93" spans="1:12" x14ac:dyDescent="0.25">
      <c r="A93" s="27">
        <v>14</v>
      </c>
      <c r="B93" s="20">
        <v>22</v>
      </c>
      <c r="C93" s="76" t="str">
        <f>IF(B93=0," ",VLOOKUP(B93,[1]Спортсмены!B$1:H$65536,2,FALSE))</f>
        <v>Белков Александр</v>
      </c>
      <c r="D93" s="77" t="str">
        <f>IF(B93=0," ",VLOOKUP($B93,[1]Спортсмены!$B$1:$H$65536,3,FALSE))</f>
        <v>07.09.1994</v>
      </c>
      <c r="E93" s="71" t="str">
        <f>IF(B93=0," ",IF(VLOOKUP($B93,[1]Спортсмены!$B$1:$H$65536,4,FALSE)=0," ",VLOOKUP($B93,[1]Спортсмены!$B$1:$H$65536,4,FALSE)))</f>
        <v>2р</v>
      </c>
      <c r="F93" s="76" t="str">
        <f>IF(B93=0," ",VLOOKUP($B93,[1]Спортсмены!$B$1:$H$65536,5,FALSE))</f>
        <v>Ярославская</v>
      </c>
      <c r="G93" s="74" t="str">
        <f>IF(B93=0," ",VLOOKUP($B93,[1]Спортсмены!$B$1:$H$65536,6,FALSE))</f>
        <v>Ярославль, СДЮСШОР-19</v>
      </c>
      <c r="H93" s="215">
        <v>2.8634259259259259E-4</v>
      </c>
      <c r="I93" s="81"/>
      <c r="J93" s="71" t="str">
        <f>IF(H93=0," ",IF(H93&lt;=[1]Разряды!$D$5,[1]Разряды!$D$3,IF(H93&lt;=[1]Разряды!$E$5,[1]Разряды!$E$3,IF(H93&lt;=[1]Разряды!$F$5,[1]Разряды!$F$3,IF(H93&lt;=[1]Разряды!$G$5,[1]Разряды!$G$3,IF(H93&lt;=[1]Разряды!$H$5,[1]Разряды!$H$3,IF(H93&lt;=[1]Разряды!$I$5,[1]Разряды!$I$3,IF(H93&lt;=[1]Разряды!$J$5,[1]Разряды!$J$3,"б/р"))))))))</f>
        <v>3р</v>
      </c>
      <c r="K93" s="71" t="s">
        <v>19</v>
      </c>
      <c r="L93" s="76" t="str">
        <f>IF(B93=0," ",VLOOKUP($B93,[1]Спортсмены!$B$1:$H$65536,7,FALSE))</f>
        <v>Станкевич В.А.</v>
      </c>
    </row>
    <row r="94" spans="1:12" x14ac:dyDescent="0.25">
      <c r="A94" s="27">
        <v>15</v>
      </c>
      <c r="B94" s="20">
        <v>279</v>
      </c>
      <c r="C94" s="21" t="str">
        <f>IF(B94=0," ",VLOOKUP(B94,[1]Спортсмены!B$1:H$65536,2,FALSE))</f>
        <v>Филлипов Павел</v>
      </c>
      <c r="D94" s="22" t="str">
        <f>IF(B94=0," ",VLOOKUP($B94,[1]Спортсмены!$B$1:$H$65536,3,FALSE))</f>
        <v>17.03.1995</v>
      </c>
      <c r="E94" s="23" t="str">
        <f>IF(B94=0," ",IF(VLOOKUP($B94,[1]Спортсмены!$B$1:$H$65536,4,FALSE)=0," ",VLOOKUP($B94,[1]Спортсмены!$B$1:$H$65536,4,FALSE)))</f>
        <v>1р</v>
      </c>
      <c r="F94" s="21" t="str">
        <f>IF(B94=0," ",VLOOKUP($B94,[1]Спортсмены!$B$1:$H$65536,5,FALSE))</f>
        <v>Владимирская</v>
      </c>
      <c r="G94" s="21" t="str">
        <f>IF(B94=0," ",VLOOKUP($B94,[1]Спортсмены!$B$1:$H$65536,6,FALSE))</f>
        <v>Ковров, СК "Вымпел"</v>
      </c>
      <c r="H94" s="215">
        <v>2.8657407407407407E-4</v>
      </c>
      <c r="I94" s="24"/>
      <c r="J94" s="71" t="str">
        <f>IF(H94=0," ",IF(H94&lt;=[1]Разряды!$D$5,[1]Разряды!$D$3,IF(H94&lt;=[1]Разряды!$E$5,[1]Разряды!$E$3,IF(H94&lt;=[1]Разряды!$F$5,[1]Разряды!$F$3,IF(H94&lt;=[1]Разряды!$G$5,[1]Разряды!$G$3,IF(H94&lt;=[1]Разряды!$H$5,[1]Разряды!$H$3,IF(H94&lt;=[1]Разряды!$I$5,[1]Разряды!$I$3,IF(H94&lt;=[1]Разряды!$J$5,[1]Разряды!$J$3,"б/р"))))))))</f>
        <v>3р</v>
      </c>
      <c r="K94" s="23" t="s">
        <v>19</v>
      </c>
      <c r="L94" s="21" t="str">
        <f>IF(B94=0," ",VLOOKUP($B94,[1]Спортсмены!$B$1:$H$65536,7,FALSE))</f>
        <v>Птушкина Н.И.</v>
      </c>
    </row>
    <row r="95" spans="1:12" x14ac:dyDescent="0.25">
      <c r="A95" s="27">
        <v>16</v>
      </c>
      <c r="B95" s="20">
        <v>198</v>
      </c>
      <c r="C95" s="76" t="str">
        <f>IF(B95=0," ",VLOOKUP(B95,[1]Спортсмены!B$1:H$65536,2,FALSE))</f>
        <v>Порядин Андрей</v>
      </c>
      <c r="D95" s="77" t="str">
        <f>IF(B95=0," ",VLOOKUP($B95,[1]Спортсмены!$B$1:$H$65536,3,FALSE))</f>
        <v>12.03.1996</v>
      </c>
      <c r="E95" s="71" t="str">
        <f>IF(B95=0," ",IF(VLOOKUP($B95,[1]Спортсмены!$B$1:$H$65536,4,FALSE)=0," ",VLOOKUP($B95,[1]Спортсмены!$B$1:$H$65536,4,FALSE)))</f>
        <v>1р</v>
      </c>
      <c r="F95" s="76" t="str">
        <f>IF(B95=0," ",VLOOKUP($B95,[1]Спортсмены!$B$1:$H$65536,5,FALSE))</f>
        <v>Архангельская</v>
      </c>
      <c r="G95" s="74" t="str">
        <f>IF(B95=0," ",VLOOKUP($B95,[1]Спортсмены!$B$1:$H$65536,6,FALSE))</f>
        <v>Архангельск, САФУ им. М.В. Ломоносова</v>
      </c>
      <c r="H95" s="75">
        <v>2.8668981481481481E-4</v>
      </c>
      <c r="I95" s="81"/>
      <c r="J95" s="71" t="str">
        <f>IF(H95=0," ",IF(H95&lt;=[1]Разряды!$D$5,[1]Разряды!$D$3,IF(H95&lt;=[1]Разряды!$E$5,[1]Разряды!$E$3,IF(H95&lt;=[1]Разряды!$F$5,[1]Разряды!$F$3,IF(H95&lt;=[1]Разряды!$G$5,[1]Разряды!$G$3,IF(H95&lt;=[1]Разряды!$H$5,[1]Разряды!$H$3,IF(H95&lt;=[1]Разряды!$I$5,[1]Разряды!$I$3,IF(H95&lt;=[1]Разряды!$J$5,[1]Разряды!$J$3,"б/р"))))))))</f>
        <v>3р</v>
      </c>
      <c r="K95" s="23">
        <v>0</v>
      </c>
      <c r="L95" s="74" t="str">
        <f>IF(B95=0," ",VLOOKUP($B95,[1]Спортсмены!$B$1:$H$65536,7,FALSE))</f>
        <v>Мингалев А.Ю., Мингалева А.Г.</v>
      </c>
    </row>
    <row r="96" spans="1:12" x14ac:dyDescent="0.25">
      <c r="A96" s="27">
        <v>17</v>
      </c>
      <c r="B96" s="20">
        <v>334</v>
      </c>
      <c r="C96" s="21" t="str">
        <f>IF(B96=0," ",VLOOKUP(B96,[1]Спортсмены!B$1:H$65536,2,FALSE))</f>
        <v>Торопов Виталий</v>
      </c>
      <c r="D96" s="22" t="str">
        <f>IF(B96=0," ",VLOOKUP($B96,[1]Спортсмены!$B$1:$H$65536,3,FALSE))</f>
        <v>26.02.1994</v>
      </c>
      <c r="E96" s="23" t="str">
        <f>IF(B96=0," ",IF(VLOOKUP($B96,[1]Спортсмены!$B$1:$H$65536,4,FALSE)=0," ",VLOOKUP($B96,[1]Спортсмены!$B$1:$H$65536,4,FALSE)))</f>
        <v>КМС</v>
      </c>
      <c r="F96" s="21" t="str">
        <f>IF(B96=0," ",VLOOKUP($B96,[1]Спортсмены!$B$1:$H$65536,5,FALSE))</f>
        <v>Рес-ка Коми</v>
      </c>
      <c r="G96" s="21" t="str">
        <f>IF(B96=0," ",VLOOKUP($B96,[1]Спортсмены!$B$1:$H$65536,6,FALSE))</f>
        <v>Сыктывкар, КДЮСШ № 1</v>
      </c>
      <c r="H96" s="24">
        <v>2.9664351851851851E-4</v>
      </c>
      <c r="I96" s="25"/>
      <c r="J96" s="23" t="str">
        <f>IF(H96=0," ",IF(H96&lt;=[1]Разряды!$D$5,[1]Разряды!$D$3,IF(H96&lt;=[1]Разряды!$E$5,[1]Разряды!$E$3,IF(H96&lt;=[1]Разряды!$F$5,[1]Разряды!$F$3,IF(H96&lt;=[1]Разряды!$G$5,[1]Разряды!$G$3,IF(H96&lt;=[1]Разряды!$H$5,[1]Разряды!$H$3,IF(H96&lt;=[1]Разряды!$I$5,[1]Разряды!$I$3,IF(H96&lt;=[1]Разряды!$J$5,[1]Разряды!$J$3,"б/р"))))))))</f>
        <v>3р</v>
      </c>
      <c r="K96" s="23">
        <v>0</v>
      </c>
      <c r="L96" s="21" t="str">
        <f>IF(B96=0," ",VLOOKUP($B96,[1]Спортсмены!$B$1:$H$65536,7,FALSE))</f>
        <v>Балясников И.Н.</v>
      </c>
    </row>
    <row r="97" spans="1:12" x14ac:dyDescent="0.25">
      <c r="A97" s="27"/>
      <c r="B97" s="20">
        <v>250</v>
      </c>
      <c r="C97" s="21" t="str">
        <f>IF(B97=0," ",VLOOKUP(B97,[1]Спортсмены!B$1:H$65536,2,FALSE))</f>
        <v>Смирнов Данила</v>
      </c>
      <c r="D97" s="22" t="str">
        <f>IF(B97=0," ",VLOOKUP($B97,[1]Спортсмены!$B$1:$H$65536,3,FALSE))</f>
        <v>08.06.1995</v>
      </c>
      <c r="E97" s="23" t="str">
        <f>IF(B97=0," ",IF(VLOOKUP($B97,[1]Спортсмены!$B$1:$H$65536,4,FALSE)=0," ",VLOOKUP($B97,[1]Спортсмены!$B$1:$H$65536,4,FALSE)))</f>
        <v>КМС</v>
      </c>
      <c r="F97" s="282" t="str">
        <f>IF(B97=0," ",VLOOKUP($B97,[1]Спортсмены!$B$1:$H$65536,5,FALSE))</f>
        <v>Москва-Владимирская</v>
      </c>
      <c r="G97" s="21" t="str">
        <f>IF(B97=0," ",VLOOKUP($B97,[1]Спортсмены!$B$1:$H$65536,6,FALSE))</f>
        <v xml:space="preserve">Москва-Владимир, ЮМ, СДЮСШОР-4 </v>
      </c>
      <c r="H97" s="42" t="s">
        <v>117</v>
      </c>
      <c r="I97" s="24"/>
      <c r="J97" s="23"/>
      <c r="K97" s="23">
        <v>0</v>
      </c>
      <c r="L97" s="304" t="str">
        <f>IF(B97=0," ",VLOOKUP($B97,[1]Спортсмены!$B$1:$H$65536,7,FALSE))</f>
        <v>Бурлаков О.П., Кравцова К.О., Трошин Г.А.</v>
      </c>
    </row>
    <row r="98" spans="1:12" x14ac:dyDescent="0.25">
      <c r="A98" s="27"/>
      <c r="B98" s="20"/>
      <c r="C98" s="21"/>
      <c r="D98" s="22"/>
      <c r="E98" s="23"/>
      <c r="F98" s="21"/>
      <c r="G98" s="21"/>
      <c r="H98" s="84"/>
      <c r="I98" s="25"/>
      <c r="J98" s="71"/>
      <c r="K98" s="26"/>
      <c r="L98" s="21"/>
    </row>
    <row r="99" spans="1:12" ht="15.75" x14ac:dyDescent="0.25">
      <c r="A99" s="27"/>
      <c r="B99" s="71"/>
      <c r="C99" s="21"/>
      <c r="D99" s="22"/>
      <c r="E99" s="23"/>
      <c r="F99" s="21"/>
      <c r="G99" s="21"/>
      <c r="H99" s="24"/>
      <c r="I99" s="421" t="s">
        <v>3</v>
      </c>
      <c r="J99" s="421"/>
      <c r="K99" s="254"/>
      <c r="L99" s="41" t="s">
        <v>118</v>
      </c>
    </row>
    <row r="100" spans="1:12" x14ac:dyDescent="0.25">
      <c r="A100" s="15"/>
      <c r="B100" s="15"/>
      <c r="C100" s="15"/>
      <c r="D100" s="44"/>
      <c r="E100" s="15"/>
      <c r="F100" s="414" t="s">
        <v>22</v>
      </c>
      <c r="G100" s="414"/>
      <c r="H100" s="40"/>
      <c r="I100" s="422" t="s">
        <v>4</v>
      </c>
      <c r="J100" s="422"/>
      <c r="K100" s="256"/>
      <c r="L100" s="73" t="s">
        <v>119</v>
      </c>
    </row>
    <row r="101" spans="1:12" x14ac:dyDescent="0.25">
      <c r="A101" s="19">
        <v>1</v>
      </c>
      <c r="B101" s="26">
        <v>344</v>
      </c>
      <c r="C101" s="21" t="str">
        <f>IF(B101=0," ",VLOOKUP(B101,[1]Спортсмены!B$1:H$65536,2,FALSE))</f>
        <v>Балясников Иван</v>
      </c>
      <c r="D101" s="22" t="str">
        <f>IF(B101=0," ",VLOOKUP($B101,[1]Спортсмены!$B$1:$H$65536,3,FALSE))</f>
        <v>15.04.1989</v>
      </c>
      <c r="E101" s="23" t="str">
        <f>IF(B101=0," ",IF(VLOOKUP($B101,[1]Спортсмены!$B$1:$H$65536,4,FALSE)=0," ",VLOOKUP($B101,[1]Спортсмены!$B$1:$H$65536,4,FALSE)))</f>
        <v>КМС</v>
      </c>
      <c r="F101" s="21" t="str">
        <f>IF(B101=0," ",VLOOKUP($B101,[1]Спортсмены!$B$1:$H$65536,5,FALSE))</f>
        <v>Рес-ка Коми</v>
      </c>
      <c r="G101" s="21" t="str">
        <f>IF(B101=0," ",VLOOKUP($B101,[1]Спортсмены!$B$1:$H$65536,6,FALSE))</f>
        <v>Сыктывкар, КДЮСШ № 1</v>
      </c>
      <c r="H101" s="24">
        <v>2.6562500000000002E-4</v>
      </c>
      <c r="I101" s="72">
        <v>2.6597222222222224E-4</v>
      </c>
      <c r="J101" s="15" t="str">
        <f>IF(H101=0," ",IF(H101&lt;=[1]Разряды!$D$5,[1]Разряды!$D$3,IF(H101&lt;=[1]Разряды!$E$5,[1]Разряды!$E$3,IF(H101&lt;=[1]Разряды!$F$5,[1]Разряды!$F$3,IF(H101&lt;=[1]Разряды!$G$5,[1]Разряды!$G$3,IF(H101&lt;=[1]Разряды!$H$5,[1]Разряды!$H$3,IF(H101&lt;=[1]Разряды!$I$5,[1]Разряды!$I$3,IF(H101&lt;=[1]Разряды!$J$5,[1]Разряды!$J$3,"б/р"))))))))</f>
        <v>1р</v>
      </c>
      <c r="K101" s="15">
        <v>0</v>
      </c>
      <c r="L101" s="315" t="str">
        <f>IF(B101=0," ",VLOOKUP($B101,[1]Спортсмены!$B$1:$H$65536,7,FALSE))</f>
        <v>Панюкова М.А.</v>
      </c>
    </row>
    <row r="102" spans="1:12" x14ac:dyDescent="0.25">
      <c r="A102" s="19">
        <v>2</v>
      </c>
      <c r="B102" s="71">
        <v>323</v>
      </c>
      <c r="C102" s="76" t="str">
        <f>IF(B102=0," ",VLOOKUP(B102,[1]Спортсмены!B$1:H$65536,2,FALSE))</f>
        <v>Радзишевский Евгений</v>
      </c>
      <c r="D102" s="77" t="str">
        <f>IF(B102=0," ",VLOOKUP($B102,[1]Спортсмены!$B$1:$H$65536,3,FALSE))</f>
        <v>13.02.1993</v>
      </c>
      <c r="E102" s="71" t="str">
        <f>IF(B102=0," ",IF(VLOOKUP($B102,[1]Спортсмены!$B$1:$H$65536,4,FALSE)=0," ",VLOOKUP($B102,[1]Спортсмены!$B$1:$H$65536,4,FALSE)))</f>
        <v>КМС</v>
      </c>
      <c r="F102" s="76" t="str">
        <f>IF(B102=0," ",VLOOKUP($B102,[1]Спортсмены!$B$1:$H$65536,5,FALSE))</f>
        <v>Мурманская</v>
      </c>
      <c r="G102" s="74" t="str">
        <f>IF(B102=0," ",VLOOKUP($B102,[1]Спортсмены!$B$1:$H$65536,6,FALSE))</f>
        <v>Мурманск, СДЮСШОР № 4</v>
      </c>
      <c r="H102" s="215">
        <v>2.6874999999999995E-4</v>
      </c>
      <c r="I102" s="81">
        <v>2.7326388888888892E-4</v>
      </c>
      <c r="J102" s="23" t="str">
        <f>IF(H102=0," ",IF(H102&lt;=[1]Разряды!$D$5,[1]Разряды!$D$3,IF(H102&lt;=[1]Разряды!$E$5,[1]Разряды!$E$3,IF(H102&lt;=[1]Разряды!$F$5,[1]Разряды!$F$3,IF(H102&lt;=[1]Разряды!$G$5,[1]Разряды!$G$3,IF(H102&lt;=[1]Разряды!$H$5,[1]Разряды!$H$3,IF(H102&lt;=[1]Разряды!$I$5,[1]Разряды!$I$3,IF(H102&lt;=[1]Разряды!$J$5,[1]Разряды!$J$3,"б/р"))))))))</f>
        <v>1р</v>
      </c>
      <c r="K102" s="27">
        <v>0</v>
      </c>
      <c r="L102" s="76" t="str">
        <f>IF(B102=0," ",VLOOKUP($B102,[1]Спортсмены!$B$1:$H$65536,7,FALSE))</f>
        <v>Фарутин Н.В.</v>
      </c>
    </row>
    <row r="103" spans="1:12" x14ac:dyDescent="0.25">
      <c r="A103" s="19">
        <v>3</v>
      </c>
      <c r="B103" s="71">
        <v>326</v>
      </c>
      <c r="C103" s="21" t="str">
        <f>IF(B103=0," ",VLOOKUP(B103,[1]Спортсмены!B$1:H$65536,2,FALSE))</f>
        <v>Семенов Руслан</v>
      </c>
      <c r="D103" s="22" t="str">
        <f>IF(B103=0," ",VLOOKUP($B103,[1]Спортсмены!$B$1:$H$65536,3,FALSE))</f>
        <v>13.08.1984</v>
      </c>
      <c r="E103" s="23" t="str">
        <f>IF(B103=0," ",IF(VLOOKUP($B103,[1]Спортсмены!$B$1:$H$65536,4,FALSE)=0," ",VLOOKUP($B103,[1]Спортсмены!$B$1:$H$65536,4,FALSE)))</f>
        <v>КМС</v>
      </c>
      <c r="F103" s="21" t="str">
        <f>IF(B103=0," ",VLOOKUP($B103,[1]Спортсмены!$B$1:$H$65536,5,FALSE))</f>
        <v>Мурманская</v>
      </c>
      <c r="G103" s="21" t="str">
        <f>IF(B103=0," ",VLOOKUP($B103,[1]Спортсмены!$B$1:$H$65536,6,FALSE))</f>
        <v>Мурманск, СДЮСШОР № 4</v>
      </c>
      <c r="H103" s="24">
        <v>2.7106481481481486E-4</v>
      </c>
      <c r="I103" s="25">
        <v>2.746527777777778E-4</v>
      </c>
      <c r="J103" s="23" t="str">
        <f>IF(H103=0," ",IF(H103&lt;=[1]Разряды!$D$5,[1]Разряды!$D$3,IF(H103&lt;=[1]Разряды!$E$5,[1]Разряды!$E$3,IF(H103&lt;=[1]Разряды!$F$5,[1]Разряды!$F$3,IF(H103&lt;=[1]Разряды!$G$5,[1]Разряды!$G$3,IF(H103&lt;=[1]Разряды!$H$5,[1]Разряды!$H$3,IF(H103&lt;=[1]Разряды!$I$5,[1]Разряды!$I$3,IF(H103&lt;=[1]Разряды!$J$5,[1]Разряды!$J$3,"б/р"))))))))</f>
        <v>2р</v>
      </c>
      <c r="K103" s="23">
        <v>0</v>
      </c>
      <c r="L103" s="21" t="str">
        <f>IF(B103=0," ",VLOOKUP($B103,[1]Спортсмены!$B$1:$H$65536,7,FALSE))</f>
        <v>Семенов Р.В.</v>
      </c>
    </row>
    <row r="104" spans="1:12" x14ac:dyDescent="0.25">
      <c r="A104" s="71">
        <v>4</v>
      </c>
      <c r="B104" s="20">
        <v>187</v>
      </c>
      <c r="C104" s="21" t="str">
        <f>IF(B104=0," ",VLOOKUP(B104,[1]Спортсмены!B$1:H$65536,2,FALSE))</f>
        <v>Фалёв Дмитрий</v>
      </c>
      <c r="D104" s="22" t="str">
        <f>IF(B104=0," ",VLOOKUP($B104,[1]Спортсмены!$B$1:$H$65536,3,FALSE))</f>
        <v>29.04.1983</v>
      </c>
      <c r="E104" s="23" t="str">
        <f>IF(B104=0," ",IF(VLOOKUP($B104,[1]Спортсмены!$B$1:$H$65536,4,FALSE)=0," ",VLOOKUP($B104,[1]Спортсмены!$B$1:$H$65536,4,FALSE)))</f>
        <v>МС</v>
      </c>
      <c r="F104" s="21" t="str">
        <f>IF(B104=0," ",VLOOKUP($B104,[1]Спортсмены!$B$1:$H$65536,5,FALSE))</f>
        <v>Архангельская</v>
      </c>
      <c r="G104" s="21" t="str">
        <f>IF(B104=0," ",VLOOKUP($B104,[1]Спортсмены!$B$1:$H$65536,6,FALSE))</f>
        <v>Северодвинск, ГАУ АО "РЦСП "Поморье"</v>
      </c>
      <c r="H104" s="40">
        <v>2.5451388888888887E-4</v>
      </c>
      <c r="I104" s="42" t="s">
        <v>120</v>
      </c>
      <c r="J104" s="23" t="str">
        <f>IF(H104=0," ",IF(H104&lt;=[1]Разряды!$D$5,[1]Разряды!$D$3,IF(H104&lt;=[1]Разряды!$E$5,[1]Разряды!$E$3,IF(H104&lt;=[1]Разряды!$F$5,[1]Разряды!$F$3,IF(H104&lt;=[1]Разряды!$G$5,[1]Разряды!$G$3,IF(H104&lt;=[1]Разряды!$H$5,[1]Разряды!$H$3,IF(H104&lt;=[1]Разряды!$I$5,[1]Разряды!$I$3,IF(H104&lt;=[1]Разряды!$J$5,[1]Разряды!$J$3,"б/р"))))))))</f>
        <v>кмс</v>
      </c>
      <c r="K104" s="23">
        <v>20</v>
      </c>
      <c r="L104" s="78" t="str">
        <f>IF(B104=0," ",VLOOKUP($B104,[1]Спортсмены!$B$1:$H$65536,7,FALSE))</f>
        <v>Солодов А.В., Савенков П.В.</v>
      </c>
    </row>
    <row r="105" spans="1:12" x14ac:dyDescent="0.25">
      <c r="A105" s="71">
        <v>5</v>
      </c>
      <c r="B105" s="20">
        <v>8</v>
      </c>
      <c r="C105" s="21" t="str">
        <f>IF(B105=0," ",VLOOKUP(B105,[1]Спортсмены!B$1:H$65536,2,FALSE))</f>
        <v>Елисеев Кирилл</v>
      </c>
      <c r="D105" s="22" t="str">
        <f>IF(B105=0," ",VLOOKUP($B105,[1]Спортсмены!$B$1:$H$65536,3,FALSE))</f>
        <v>27.12.1989</v>
      </c>
      <c r="E105" s="23" t="str">
        <f>IF(B105=0," ",IF(VLOOKUP($B105,[1]Спортсмены!$B$1:$H$65536,4,FALSE)=0," ",VLOOKUP($B105,[1]Спортсмены!$B$1:$H$65536,4,FALSE)))</f>
        <v>1р</v>
      </c>
      <c r="F105" s="21" t="str">
        <f>IF(B105=0," ",VLOOKUP($B105,[1]Спортсмены!$B$1:$H$65536,5,FALSE))</f>
        <v>Ярославская</v>
      </c>
      <c r="G105" s="78" t="str">
        <f>IF(B105=0," ",VLOOKUP($B105,[1]Спортсмены!$B$1:$H$65536,6,FALSE))</f>
        <v>Ярославль, СДЮСШОР-19</v>
      </c>
      <c r="H105" s="40">
        <v>2.7997685185185184E-4</v>
      </c>
      <c r="I105" s="25"/>
      <c r="J105" s="23" t="str">
        <f>IF(H105=0," ",IF(H105&lt;=[1]Разряды!$D$5,[1]Разряды!$D$3,IF(H105&lt;=[1]Разряды!$E$5,[1]Разряды!$E$3,IF(H105&lt;=[1]Разряды!$F$5,[1]Разряды!$F$3,IF(H105&lt;=[1]Разряды!$G$5,[1]Разряды!$G$3,IF(H105&lt;=[1]Разряды!$H$5,[1]Разряды!$H$3,IF(H105&lt;=[1]Разряды!$I$5,[1]Разряды!$I$3,IF(H105&lt;=[1]Разряды!$J$5,[1]Разряды!$J$3,"б/р"))))))))</f>
        <v>2р</v>
      </c>
      <c r="K105" s="23" t="s">
        <v>19</v>
      </c>
      <c r="L105" s="21" t="str">
        <f>IF(B105=0," ",VLOOKUP($B105,[1]Спортсмены!$B$1:$H$65536,7,FALSE))</f>
        <v>Станкевич В.А.</v>
      </c>
    </row>
    <row r="106" spans="1:12" x14ac:dyDescent="0.25">
      <c r="A106" s="71"/>
      <c r="B106" s="20">
        <v>14</v>
      </c>
      <c r="C106" s="21" t="str">
        <f>IF(B106=0," ",VLOOKUP(B106,[1]Спортсмены!B$1:H$65536,2,FALSE))</f>
        <v>Кудрявцев Константин</v>
      </c>
      <c r="D106" s="22" t="str">
        <f>IF(B106=0," ",VLOOKUP($B106,[1]Спортсмены!$B$1:$H$65536,3,FALSE))</f>
        <v>29.06.1993</v>
      </c>
      <c r="E106" s="23" t="str">
        <f>IF(B106=0," ",IF(VLOOKUP($B106,[1]Спортсмены!$B$1:$H$65536,4,FALSE)=0," ",VLOOKUP($B106,[1]Спортсмены!$B$1:$H$65536,4,FALSE)))</f>
        <v>1р</v>
      </c>
      <c r="F106" s="21" t="str">
        <f>IF(B106=0," ",VLOOKUP($B106,[1]Спортсмены!$B$1:$H$65536,5,FALSE))</f>
        <v>Ярославская</v>
      </c>
      <c r="G106" s="78" t="str">
        <f>IF(B106=0," ",VLOOKUP($B106,[1]Спортсмены!$B$1:$H$65536,6,FALSE))</f>
        <v>Ярославль, СДЮСШОР-19</v>
      </c>
      <c r="H106" s="42" t="s">
        <v>121</v>
      </c>
      <c r="I106" s="25"/>
      <c r="J106" s="23"/>
      <c r="K106" s="23" t="s">
        <v>19</v>
      </c>
      <c r="L106" s="21" t="str">
        <f>IF(B106=0," ",VLOOKUP($B106,[1]Спортсмены!$B$1:$H$65536,7,FALSE))</f>
        <v>Сошников А.В.</v>
      </c>
    </row>
    <row r="107" spans="1:12" ht="15.75" thickBot="1" x14ac:dyDescent="0.3">
      <c r="A107" s="138"/>
      <c r="B107" s="30"/>
      <c r="C107" s="31" t="str">
        <f>IF(B107=0," ",VLOOKUP(B107,[1]Спортсмены!B$1:H$65536,2,FALSE))</f>
        <v xml:space="preserve"> </v>
      </c>
      <c r="D107" s="32" t="str">
        <f>IF(B107=0," ",VLOOKUP($B107,[1]Спортсмены!$B$1:$H$65536,3,FALSE))</f>
        <v xml:space="preserve"> </v>
      </c>
      <c r="E107" s="33" t="str">
        <f>IF(B107=0," ",IF(VLOOKUP($B107,[1]Спортсмены!$B$1:$H$65536,4,FALSE)=0," ",VLOOKUP($B107,[1]Спортсмены!$B$1:$H$65536,4,FALSE)))</f>
        <v xml:space="preserve"> </v>
      </c>
      <c r="F107" s="31" t="str">
        <f>IF(B107=0," ",VLOOKUP($B107,[1]Спортсмены!$B$1:$H$65536,5,FALSE))</f>
        <v xml:space="preserve"> </v>
      </c>
      <c r="G107" s="31" t="str">
        <f>IF(B107=0," ",VLOOKUP($B107,[1]Спортсмены!$B$1:$H$65536,6,FALSE))</f>
        <v xml:space="preserve"> </v>
      </c>
      <c r="H107" s="219"/>
      <c r="I107" s="34"/>
      <c r="J107" s="33"/>
      <c r="K107" s="43"/>
      <c r="L107" s="31" t="str">
        <f>IF(B107=0," ",VLOOKUP($B107,[1]Спортсмены!$B$1:$H$65536,7,FALSE))</f>
        <v xml:space="preserve"> </v>
      </c>
    </row>
    <row r="108" spans="1:12" ht="15.75" thickTop="1" x14ac:dyDescent="0.25">
      <c r="A108" s="269"/>
      <c r="B108" s="35"/>
      <c r="C108" s="36"/>
      <c r="D108" s="37"/>
      <c r="E108" s="38"/>
      <c r="F108" s="36"/>
      <c r="G108" s="36"/>
      <c r="H108" s="276"/>
      <c r="I108" s="39"/>
      <c r="J108" s="38"/>
      <c r="K108" s="47"/>
      <c r="L108" s="36"/>
    </row>
    <row r="109" spans="1:12" x14ac:dyDescent="0.25">
      <c r="A109" s="269"/>
      <c r="B109" s="35"/>
      <c r="C109" s="36"/>
      <c r="D109" s="37"/>
      <c r="E109" s="38"/>
      <c r="F109" s="36"/>
      <c r="G109" s="36"/>
      <c r="H109" s="276"/>
      <c r="I109" s="39"/>
      <c r="J109" s="38"/>
      <c r="K109" s="47"/>
      <c r="L109" s="36"/>
    </row>
    <row r="110" spans="1:12" x14ac:dyDescent="0.25">
      <c r="A110" s="269"/>
      <c r="B110" s="35"/>
      <c r="C110" s="36"/>
      <c r="D110" s="37"/>
      <c r="E110" s="38"/>
      <c r="F110" s="36"/>
      <c r="G110" s="36"/>
      <c r="H110" s="276"/>
      <c r="I110" s="39"/>
      <c r="J110" s="38"/>
      <c r="K110" s="47"/>
      <c r="L110" s="36"/>
    </row>
    <row r="111" spans="1:12" x14ac:dyDescent="0.25">
      <c r="A111" s="269"/>
      <c r="B111" s="35"/>
      <c r="C111" s="36"/>
      <c r="D111" s="37"/>
      <c r="E111" s="38"/>
      <c r="F111" s="36"/>
      <c r="G111" s="36"/>
      <c r="H111" s="276"/>
      <c r="I111" s="39"/>
      <c r="J111" s="38"/>
      <c r="K111" s="47"/>
      <c r="L111" s="36"/>
    </row>
    <row r="112" spans="1:12" x14ac:dyDescent="0.25">
      <c r="A112" s="269"/>
      <c r="B112" s="35"/>
      <c r="C112" s="36"/>
      <c r="D112" s="37"/>
      <c r="E112" s="38"/>
      <c r="F112" s="36"/>
      <c r="G112" s="36"/>
      <c r="H112" s="276"/>
      <c r="I112" s="39"/>
      <c r="J112" s="38"/>
      <c r="K112" s="47"/>
      <c r="L112" s="36"/>
    </row>
    <row r="113" spans="1:12" x14ac:dyDescent="0.25">
      <c r="A113" s="269"/>
      <c r="B113" s="35"/>
      <c r="C113" s="36"/>
      <c r="D113" s="37"/>
      <c r="E113" s="38"/>
      <c r="F113" s="36"/>
      <c r="G113" s="36"/>
      <c r="H113" s="276"/>
      <c r="I113" s="39"/>
      <c r="J113" s="38"/>
      <c r="K113" s="47"/>
      <c r="L113" s="36"/>
    </row>
    <row r="114" spans="1:12" x14ac:dyDescent="0.25">
      <c r="A114" s="269"/>
      <c r="B114" s="35"/>
      <c r="C114" s="36"/>
      <c r="D114" s="37"/>
      <c r="E114" s="38"/>
      <c r="F114" s="36"/>
      <c r="G114" s="36"/>
      <c r="H114" s="276"/>
      <c r="I114" s="39"/>
      <c r="J114" s="38"/>
      <c r="K114" s="47"/>
      <c r="L114" s="36"/>
    </row>
  </sheetData>
  <mergeCells count="64">
    <mergeCell ref="K77:K78"/>
    <mergeCell ref="L77:L78"/>
    <mergeCell ref="F79:G79"/>
    <mergeCell ref="I99:J99"/>
    <mergeCell ref="F100:G100"/>
    <mergeCell ref="I100:J100"/>
    <mergeCell ref="I75:J75"/>
    <mergeCell ref="I76:J76"/>
    <mergeCell ref="A77:A78"/>
    <mergeCell ref="B77:B78"/>
    <mergeCell ref="C77:C78"/>
    <mergeCell ref="D77:D78"/>
    <mergeCell ref="E77:E78"/>
    <mergeCell ref="F77:F78"/>
    <mergeCell ref="G77:G78"/>
    <mergeCell ref="H77:I77"/>
    <mergeCell ref="J77:J78"/>
    <mergeCell ref="A72:C72"/>
    <mergeCell ref="A73:C73"/>
    <mergeCell ref="F73:G73"/>
    <mergeCell ref="A74:C74"/>
    <mergeCell ref="A75:C75"/>
    <mergeCell ref="A46:C46"/>
    <mergeCell ref="I46:J46"/>
    <mergeCell ref="K48:K49"/>
    <mergeCell ref="L48:L49"/>
    <mergeCell ref="F50:G50"/>
    <mergeCell ref="I50:J50"/>
    <mergeCell ref="A48:A49"/>
    <mergeCell ref="B48:B49"/>
    <mergeCell ref="C48:C49"/>
    <mergeCell ref="D48:D49"/>
    <mergeCell ref="E48:E49"/>
    <mergeCell ref="H9:I9"/>
    <mergeCell ref="J9:J10"/>
    <mergeCell ref="A44:C44"/>
    <mergeCell ref="F44:G44"/>
    <mergeCell ref="A45:C45"/>
    <mergeCell ref="C9:C10"/>
    <mergeCell ref="D9:D10"/>
    <mergeCell ref="E9:E10"/>
    <mergeCell ref="F9:F10"/>
    <mergeCell ref="G9:G10"/>
    <mergeCell ref="A43:C43"/>
    <mergeCell ref="A1:L1"/>
    <mergeCell ref="A5:C5"/>
    <mergeCell ref="A7:C7"/>
    <mergeCell ref="I8:J8"/>
    <mergeCell ref="A2:L2"/>
    <mergeCell ref="A3:L3"/>
    <mergeCell ref="A6:C6"/>
    <mergeCell ref="K9:K10"/>
    <mergeCell ref="L9:L10"/>
    <mergeCell ref="F11:G11"/>
    <mergeCell ref="A4:C4"/>
    <mergeCell ref="F5:G5"/>
    <mergeCell ref="I7:J7"/>
    <mergeCell ref="A9:A10"/>
    <mergeCell ref="B9:B10"/>
    <mergeCell ref="I47:J47"/>
    <mergeCell ref="F48:F49"/>
    <mergeCell ref="G48:G49"/>
    <mergeCell ref="H48:I48"/>
    <mergeCell ref="J48:J4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opLeftCell="A85" workbookViewId="0">
      <selection activeCell="F56" sqref="F56"/>
    </sheetView>
  </sheetViews>
  <sheetFormatPr defaultRowHeight="15" x14ac:dyDescent="0.25"/>
  <cols>
    <col min="1" max="1" width="4.85546875" customWidth="1"/>
    <col min="2" max="2" width="5.28515625" customWidth="1"/>
    <col min="3" max="3" width="22.7109375" customWidth="1"/>
    <col min="4" max="4" width="11" customWidth="1"/>
    <col min="5" max="5" width="6.7109375" customWidth="1"/>
    <col min="6" max="6" width="17.7109375" customWidth="1"/>
    <col min="7" max="7" width="38" customWidth="1"/>
    <col min="8" max="8" width="2.5703125" style="95" customWidth="1"/>
    <col min="9" max="9" width="7.42578125" style="95" customWidth="1"/>
    <col min="10" max="10" width="5.140625" customWidth="1"/>
    <col min="11" max="11" width="6.140625" customWidth="1"/>
    <col min="12" max="12" width="27.140625" customWidth="1"/>
  </cols>
  <sheetData>
    <row r="1" spans="1:12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2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customHeight="1" x14ac:dyDescent="0.25">
      <c r="A5" s="1"/>
      <c r="B5" s="4"/>
      <c r="C5" s="4"/>
      <c r="D5" s="4"/>
      <c r="E5" s="4"/>
      <c r="F5" s="412" t="s">
        <v>30</v>
      </c>
      <c r="G5" s="412"/>
      <c r="H5" s="4"/>
      <c r="I5"/>
    </row>
    <row r="6" spans="1:12" ht="18.75" x14ac:dyDescent="0.3">
      <c r="B6" s="6"/>
      <c r="C6" s="6"/>
      <c r="E6" s="10"/>
      <c r="F6" s="1"/>
      <c r="G6" s="1"/>
      <c r="H6" s="10"/>
      <c r="I6" s="6"/>
      <c r="J6" s="255"/>
      <c r="K6" s="255"/>
      <c r="L6" s="6" t="s">
        <v>2</v>
      </c>
    </row>
    <row r="7" spans="1:12" x14ac:dyDescent="0.25">
      <c r="A7" s="1"/>
      <c r="B7" s="67"/>
      <c r="C7" s="67"/>
      <c r="D7" s="12"/>
      <c r="E7" s="11"/>
      <c r="F7" s="1"/>
      <c r="G7" s="1"/>
      <c r="H7" s="13"/>
      <c r="I7" s="415"/>
      <c r="J7" s="415"/>
      <c r="K7" s="316"/>
      <c r="L7" s="8" t="s">
        <v>94</v>
      </c>
    </row>
    <row r="8" spans="1:12" ht="15" customHeight="1" x14ac:dyDescent="0.25">
      <c r="A8" s="416" t="s">
        <v>5</v>
      </c>
      <c r="B8" s="416" t="s">
        <v>6</v>
      </c>
      <c r="C8" s="416" t="s">
        <v>7</v>
      </c>
      <c r="D8" s="405" t="s">
        <v>8</v>
      </c>
      <c r="E8" s="405" t="s">
        <v>9</v>
      </c>
      <c r="F8" s="405" t="s">
        <v>10</v>
      </c>
      <c r="G8" s="405" t="s">
        <v>11</v>
      </c>
      <c r="H8" s="418" t="s">
        <v>12</v>
      </c>
      <c r="I8" s="419"/>
      <c r="J8" s="416" t="s">
        <v>13</v>
      </c>
      <c r="K8" s="405" t="s">
        <v>14</v>
      </c>
      <c r="L8" s="407" t="s">
        <v>15</v>
      </c>
    </row>
    <row r="9" spans="1:12" x14ac:dyDescent="0.25">
      <c r="A9" s="417"/>
      <c r="B9" s="417"/>
      <c r="C9" s="417"/>
      <c r="D9" s="417"/>
      <c r="E9" s="417"/>
      <c r="F9" s="417"/>
      <c r="G9" s="417"/>
      <c r="H9" s="427" t="s">
        <v>16</v>
      </c>
      <c r="I9" s="428"/>
      <c r="J9" s="417"/>
      <c r="K9" s="417"/>
      <c r="L9" s="408"/>
    </row>
    <row r="10" spans="1:12" ht="15" customHeight="1" x14ac:dyDescent="0.25">
      <c r="A10" s="15"/>
      <c r="B10" s="15"/>
      <c r="C10" s="15"/>
      <c r="D10" s="16"/>
      <c r="E10" s="15"/>
      <c r="F10" s="414" t="s">
        <v>97</v>
      </c>
      <c r="G10" s="414"/>
      <c r="H10" s="17"/>
      <c r="I10" s="413" t="s">
        <v>31</v>
      </c>
      <c r="J10" s="413"/>
      <c r="K10" s="255"/>
      <c r="L10" s="8" t="s">
        <v>124</v>
      </c>
    </row>
    <row r="11" spans="1:12" x14ac:dyDescent="0.25">
      <c r="A11" s="19">
        <v>1</v>
      </c>
      <c r="B11" s="28">
        <v>240</v>
      </c>
      <c r="C11" s="21" t="str">
        <f>IF(B11=0," ",VLOOKUP(B11,[1]Спортсмены!B$1:H$65536,2,FALSE))</f>
        <v>Лужинский Кирилл</v>
      </c>
      <c r="D11" s="22" t="str">
        <f>IF(B11=0," ",VLOOKUP($B11,[1]Спортсмены!$B$1:$H$65536,3,FALSE))</f>
        <v>23.03.1999</v>
      </c>
      <c r="E11" s="23" t="str">
        <f>IF(B11=0," ",IF(VLOOKUP($B11,[1]Спортсмены!$B$1:$H$65536,4,FALSE)=0," ",VLOOKUP($B11,[1]Спортсмены!$B$1:$H$65536,4,FALSE)))</f>
        <v>КМС</v>
      </c>
      <c r="F11" s="21" t="str">
        <f>IF(B11=0," ",VLOOKUP($B11,[1]Спортсмены!$B$1:$H$65536,5,FALSE))</f>
        <v>Вологодская</v>
      </c>
      <c r="G11" s="21" t="str">
        <f>IF(B11=0," ",VLOOKUP($B11,[1]Спортсмены!$B$1:$H$65536,6,FALSE))</f>
        <v>Череповец МБОУ ДОД "ДЮСШ № 2"</v>
      </c>
      <c r="H11" s="40"/>
      <c r="I11" s="24">
        <v>5.8750000000000002E-4</v>
      </c>
      <c r="J11" s="23" t="str">
        <f>IF(I11=0," ",IF(I11&lt;=[1]Разряды!$D$6,[1]Разряды!$D$3,IF(I11&lt;=[1]Разряды!$E$6,[1]Разряды!$E$3,IF(I11&lt;=[1]Разряды!$F$6,[1]Разряды!$F$3,IF(I11&lt;=[1]Разряды!$G$6,[1]Разряды!$G$3,IF(I11&lt;=[1]Разряды!$H$6,[1]Разряды!$H$3,IF(I11&lt;=[1]Разряды!$I$6,[1]Разряды!$I$3,IF(I11&lt;=[1]Разряды!$J$6,[1]Разряды!$J$3,"б/р"))))))))</f>
        <v>1р</v>
      </c>
      <c r="K11" s="23">
        <v>20</v>
      </c>
      <c r="L11" s="21" t="str">
        <f>IF(B11=0," ",VLOOKUP($B11,[1]Спортсмены!$B$1:$H$65536,7,FALSE))</f>
        <v>Столбова О.В.</v>
      </c>
    </row>
    <row r="12" spans="1:12" x14ac:dyDescent="0.25">
      <c r="A12" s="19">
        <v>2</v>
      </c>
      <c r="B12" s="28">
        <v>357</v>
      </c>
      <c r="C12" s="21" t="str">
        <f>IF(B12=0," ",VLOOKUP(B12,[1]Спортсмены!B$1:H$65536,2,FALSE))</f>
        <v>Цвенгер Данил</v>
      </c>
      <c r="D12" s="22" t="str">
        <f>IF(B12=0," ",VLOOKUP($B12,[1]Спортсмены!$B$1:$H$65536,3,FALSE))</f>
        <v>27.04.1999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Калининградская</v>
      </c>
      <c r="G12" s="21" t="str">
        <f>IF(B12=0," ",VLOOKUP($B12,[1]Спортсмены!$B$1:$H$65536,6,FALSE))</f>
        <v>Калининград, СДЮСШОР № 4</v>
      </c>
      <c r="H12" s="40"/>
      <c r="I12" s="24">
        <v>5.900462962962962E-4</v>
      </c>
      <c r="J12" s="23" t="str">
        <f>IF(I12=0," ",IF(I12&lt;=[1]Разряды!$D$6,[1]Разряды!$D$3,IF(I12&lt;=[1]Разряды!$E$6,[1]Разряды!$E$3,IF(I12&lt;=[1]Разряды!$F$6,[1]Разряды!$F$3,IF(I12&lt;=[1]Разряды!$G$6,[1]Разряды!$G$3,IF(I12&lt;=[1]Разряды!$H$6,[1]Разряды!$H$3,IF(I12&lt;=[1]Разряды!$I$6,[1]Разряды!$I$3,IF(I12&lt;=[1]Разряды!$J$6,[1]Разряды!$J$3,"б/р"))))))))</f>
        <v>1р</v>
      </c>
      <c r="K12" s="15">
        <v>17</v>
      </c>
      <c r="L12" s="21" t="str">
        <f>IF(B12=0," ",VLOOKUP($B12,[1]Спортсмены!$B$1:$H$65536,7,FALSE))</f>
        <v>Шляхтина Е.И., Прохоров В.Е.</v>
      </c>
    </row>
    <row r="13" spans="1:12" x14ac:dyDescent="0.25">
      <c r="A13" s="19">
        <v>3</v>
      </c>
      <c r="B13" s="28">
        <v>212</v>
      </c>
      <c r="C13" s="21" t="str">
        <f>IF(B13=0," ",VLOOKUP(B13,[1]Спортсмены!B$1:H$65536,2,FALSE))</f>
        <v>Шелудин Руслан</v>
      </c>
      <c r="D13" s="22" t="str">
        <f>IF(B13=0," ",VLOOKUP($B13,[1]Спортсмены!$B$1:$H$65536,3,FALSE))</f>
        <v>04.03.1999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Архангельская</v>
      </c>
      <c r="G13" s="21" t="str">
        <f>IF(B13=0," ",VLOOKUP($B13,[1]Спортсмены!$B$1:$H$65536,6,FALSE))</f>
        <v>Северодвинск, ГАУ АО "РЦСП "Поморье"</v>
      </c>
      <c r="H13" s="24"/>
      <c r="I13" s="24">
        <v>5.9722222222222219E-4</v>
      </c>
      <c r="J13" s="23" t="str">
        <f>IF(I13=0," ",IF(I13&lt;=[1]Разряды!$D$6,[1]Разряды!$D$3,IF(I13&lt;=[1]Разряды!$E$6,[1]Разряды!$E$3,IF(I13&lt;=[1]Разряды!$F$6,[1]Разряды!$F$3,IF(I13&lt;=[1]Разряды!$G$6,[1]Разряды!$G$3,IF(I13&lt;=[1]Разряды!$H$6,[1]Разряды!$H$3,IF(I13&lt;=[1]Разряды!$I$6,[1]Разряды!$I$3,IF(I13&lt;=[1]Разряды!$J$6,[1]Разряды!$J$3,"б/р"))))))))</f>
        <v>1р</v>
      </c>
      <c r="K13" s="15">
        <v>15</v>
      </c>
      <c r="L13" s="21" t="str">
        <f>IF(B13=0," ",VLOOKUP($B13,[1]Спортсмены!$B$1:$H$65536,7,FALSE))</f>
        <v>Лебедев В.Н.</v>
      </c>
    </row>
    <row r="14" spans="1:12" x14ac:dyDescent="0.25">
      <c r="A14" s="27">
        <v>4</v>
      </c>
      <c r="B14" s="28">
        <v>472</v>
      </c>
      <c r="C14" s="21" t="str">
        <f>IF(B14=0," ",VLOOKUP(B14,[1]Спортсмены!B$1:H$65536,2,FALSE))</f>
        <v>Борисов Михаил</v>
      </c>
      <c r="D14" s="22" t="str">
        <f>IF(B14=0," ",VLOOKUP($B14,[1]Спортсмены!$B$1:$H$65536,3,FALSE))</f>
        <v>1999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Ивановская</v>
      </c>
      <c r="G14" s="21" t="str">
        <f>IF(B14=0," ",VLOOKUP($B14,[1]Спортсмены!$B$1:$H$65536,6,FALSE))</f>
        <v>Кинешма, СДЮСШОР им. ОЧ С.Клюгина</v>
      </c>
      <c r="H14" s="40"/>
      <c r="I14" s="24">
        <v>6.134259259259259E-4</v>
      </c>
      <c r="J14" s="23" t="str">
        <f>IF(I14=0," ",IF(I14&lt;=[1]Разряды!$D$6,[1]Разряды!$D$3,IF(I14&lt;=[1]Разряды!$E$6,[1]Разряды!$E$3,IF(I14&lt;=[1]Разряды!$F$6,[1]Разряды!$F$3,IF(I14&lt;=[1]Разряды!$G$6,[1]Разряды!$G$3,IF(I14&lt;=[1]Разряды!$H$6,[1]Разряды!$H$3,IF(I14&lt;=[1]Разряды!$I$6,[1]Разряды!$I$3,IF(I14&lt;=[1]Разряды!$J$6,[1]Разряды!$J$3,"б/р"))))))))</f>
        <v>1р</v>
      </c>
      <c r="K14" s="15">
        <v>14</v>
      </c>
      <c r="L14" s="21" t="str">
        <f>IF(B14=0," ",VLOOKUP($B14,[1]Спортсмены!$B$1:$H$65536,7,FALSE))</f>
        <v>Мальцев Е.В.</v>
      </c>
    </row>
    <row r="15" spans="1:12" x14ac:dyDescent="0.25">
      <c r="A15" s="27">
        <v>5</v>
      </c>
      <c r="B15" s="28">
        <v>445</v>
      </c>
      <c r="C15" s="21" t="str">
        <f>IF(B15=0," ",VLOOKUP(B15,[1]Спортсмены!B$1:H$65536,2,FALSE))</f>
        <v>Толоконцев Андрей</v>
      </c>
      <c r="D15" s="22" t="str">
        <f>IF(B15=0," ",VLOOKUP($B15,[1]Спортсмены!$B$1:$H$65536,3,FALSE))</f>
        <v>05.03.2000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Вологодская</v>
      </c>
      <c r="G15" s="21" t="str">
        <f>IF(B15=0," ",VLOOKUP($B15,[1]Спортсмены!$B$1:$H$65536,6,FALSE))</f>
        <v>Череповец МБОУ ДОД "ДЮСШ № 2"</v>
      </c>
      <c r="H15" s="40"/>
      <c r="I15" s="24">
        <v>6.1886574074074068E-4</v>
      </c>
      <c r="J15" s="23" t="str">
        <f>IF(I15=0," ",IF(I15&lt;=[1]Разряды!$D$6,[1]Разряды!$D$3,IF(I15&lt;=[1]Разряды!$E$6,[1]Разряды!$E$3,IF(I15&lt;=[1]Разряды!$F$6,[1]Разряды!$F$3,IF(I15&lt;=[1]Разряды!$G$6,[1]Разряды!$G$3,IF(I15&lt;=[1]Разряды!$H$6,[1]Разряды!$H$3,IF(I15&lt;=[1]Разряды!$I$6,[1]Разряды!$I$3,IF(I15&lt;=[1]Разряды!$J$6,[1]Разряды!$J$3,"б/р"))))))))</f>
        <v>2р</v>
      </c>
      <c r="K15" s="15">
        <v>13</v>
      </c>
      <c r="L15" s="21" t="str">
        <f>IF(B15=0," ",VLOOKUP($B15,[1]Спортсмены!$B$1:$H$65536,7,FALSE))</f>
        <v>Лебедев А.В.</v>
      </c>
    </row>
    <row r="16" spans="1:12" x14ac:dyDescent="0.25">
      <c r="A16" s="27">
        <v>6</v>
      </c>
      <c r="B16" s="28">
        <v>143</v>
      </c>
      <c r="C16" s="21" t="str">
        <f>IF(B16=0," ",VLOOKUP(B16,[1]Спортсмены!B$1:H$65536,2,FALSE))</f>
        <v>Шашин Сергей</v>
      </c>
      <c r="D16" s="22" t="str">
        <f>IF(B16=0," ",VLOOKUP($B16,[1]Спортсмены!$B$1:$H$65536,3,FALSE))</f>
        <v>29.03.1999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Ярославская</v>
      </c>
      <c r="G16" s="282" t="str">
        <f>IF(B16=0," ",VLOOKUP($B16,[1]Спортсмены!$B$1:$H$65536,6,FALSE))</f>
        <v>Ярославль, ГУ ЯО СШОР по л/а и адаптивному спорту</v>
      </c>
      <c r="H16" s="40"/>
      <c r="I16" s="24">
        <v>6.2465277777777768E-4</v>
      </c>
      <c r="J16" s="23" t="str">
        <f>IF(I16=0," ",IF(I16&lt;=[1]Разряды!$D$6,[1]Разряды!$D$3,IF(I16&lt;=[1]Разряды!$E$6,[1]Разряды!$E$3,IF(I16&lt;=[1]Разряды!$F$6,[1]Разряды!$F$3,IF(I16&lt;=[1]Разряды!$G$6,[1]Разряды!$G$3,IF(I16&lt;=[1]Разряды!$H$6,[1]Разряды!$H$3,IF(I16&lt;=[1]Разряды!$I$6,[1]Разряды!$I$3,IF(I16&lt;=[1]Разряды!$J$6,[1]Разряды!$J$3,"б/р"))))))))</f>
        <v>2р</v>
      </c>
      <c r="K16" s="15" t="s">
        <v>19</v>
      </c>
      <c r="L16" s="21" t="str">
        <f>IF(B16=0," ",VLOOKUP($B16,[1]Спортсмены!$B$1:$H$65536,7,FALSE))</f>
        <v>Филинова С.К., Лыкова О.В.</v>
      </c>
    </row>
    <row r="17" spans="1:12" x14ac:dyDescent="0.25">
      <c r="A17" s="27">
        <v>7</v>
      </c>
      <c r="B17" s="28">
        <v>142</v>
      </c>
      <c r="C17" s="21" t="str">
        <f>IF(B17=0," ",VLOOKUP(B17,[1]Спортсмены!B$1:H$65536,2,FALSE))</f>
        <v>Юдинцев Даниил</v>
      </c>
      <c r="D17" s="22" t="str">
        <f>IF(B17=0," ",VLOOKUP($B17,[1]Спортсмены!$B$1:$H$65536,3,FALSE))</f>
        <v>30.07.2000</v>
      </c>
      <c r="E17" s="23" t="str">
        <f>IF(B17=0," ",IF(VLOOKUP($B17,[1]Спортсмены!$B$1:$H$65536,4,FALSE)=0," ",VLOOKUP($B17,[1]Спортсмены!$B$1:$H$65536,4,FALSE)))</f>
        <v>2р</v>
      </c>
      <c r="F17" s="21" t="str">
        <f>IF(B17=0," ",VLOOKUP($B17,[1]Спортсмены!$B$1:$H$65536,5,FALSE))</f>
        <v>Ярославская</v>
      </c>
      <c r="G17" s="282" t="str">
        <f>IF(B17=0," ",VLOOKUP($B17,[1]Спортсмены!$B$1:$H$65536,6,FALSE))</f>
        <v>Ярославль, ГУ ЯО СШОР по л/а и адаптивному спорту</v>
      </c>
      <c r="H17" s="24"/>
      <c r="I17" s="24">
        <v>6.2476851851851853E-4</v>
      </c>
      <c r="J17" s="23" t="str">
        <f>IF(I17=0," ",IF(I17&lt;=[1]Разряды!$D$6,[1]Разряды!$D$3,IF(I17&lt;=[1]Разряды!$E$6,[1]Разряды!$E$3,IF(I17&lt;=[1]Разряды!$F$6,[1]Разряды!$F$3,IF(I17&lt;=[1]Разряды!$G$6,[1]Разряды!$G$3,IF(I17&lt;=[1]Разряды!$H$6,[1]Разряды!$H$3,IF(I17&lt;=[1]Разряды!$I$6,[1]Разряды!$I$3,IF(I17&lt;=[1]Разряды!$J$6,[1]Разряды!$J$3,"б/р"))))))))</f>
        <v>2р</v>
      </c>
      <c r="K17" s="15" t="s">
        <v>19</v>
      </c>
      <c r="L17" s="21" t="str">
        <f>IF(B17=0," ",VLOOKUP($B17,[1]Спортсмены!$B$1:$H$65536,7,FALSE))</f>
        <v>Филинова С.К., Лыкова О.В.</v>
      </c>
    </row>
    <row r="18" spans="1:12" x14ac:dyDescent="0.25">
      <c r="A18" s="27">
        <v>8</v>
      </c>
      <c r="B18" s="28">
        <v>169</v>
      </c>
      <c r="C18" s="21" t="str">
        <f>IF(B18=0," ",VLOOKUP(B18,[1]Спортсмены!B$1:H$65536,2,FALSE))</f>
        <v>Григорьев Денис</v>
      </c>
      <c r="D18" s="22" t="str">
        <f>IF(B18=0," ",VLOOKUP($B18,[1]Спортсмены!$B$1:$H$65536,3,FALSE))</f>
        <v>10.01.1999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Ярославская</v>
      </c>
      <c r="G18" s="21" t="str">
        <f>IF(B18=0," ",VLOOKUP($B18,[1]Спортсмены!$B$1:$H$65536,6,FALSE))</f>
        <v>Переславль, ДЮСШ</v>
      </c>
      <c r="H18" s="40"/>
      <c r="I18" s="24">
        <v>6.2615740740740741E-4</v>
      </c>
      <c r="J18" s="23" t="str">
        <f>IF(I18=0," ",IF(I18&lt;=[1]Разряды!$D$6,[1]Разряды!$D$3,IF(I18&lt;=[1]Разряды!$E$6,[1]Разряды!$E$3,IF(I18&lt;=[1]Разряды!$F$6,[1]Разряды!$F$3,IF(I18&lt;=[1]Разряды!$G$6,[1]Разряды!$G$3,IF(I18&lt;=[1]Разряды!$H$6,[1]Разряды!$H$3,IF(I18&lt;=[1]Разряды!$I$6,[1]Разряды!$I$3,IF(I18&lt;=[1]Разряды!$J$6,[1]Разряды!$J$3,"б/р"))))))))</f>
        <v>2р</v>
      </c>
      <c r="K18" s="15" t="s">
        <v>19</v>
      </c>
      <c r="L18" s="21" t="str">
        <f>IF(B18=0," ",VLOOKUP($B18,[1]Спортсмены!$B$1:$H$65536,7,FALSE))</f>
        <v>Темнякова А.В.</v>
      </c>
    </row>
    <row r="19" spans="1:12" x14ac:dyDescent="0.25">
      <c r="A19" s="27">
        <v>9</v>
      </c>
      <c r="B19" s="28">
        <v>39</v>
      </c>
      <c r="C19" s="21" t="str">
        <f>IF(B19=0," ",VLOOKUP(B19,[1]Спортсмены!B$1:H$65536,2,FALSE))</f>
        <v>Мирончук Максим</v>
      </c>
      <c r="D19" s="22" t="str">
        <f>IF(B19=0," ",VLOOKUP($B19,[1]Спортсмены!$B$1:$H$65536,3,FALSE))</f>
        <v>29.05.2000</v>
      </c>
      <c r="E19" s="23" t="str">
        <f>IF(B19=0," ",IF(VLOOKUP($B19,[1]Спортсмены!$B$1:$H$65536,4,FALSE)=0," ",VLOOKUP($B19,[1]Спортсмены!$B$1:$H$65536,4,FALSE)))</f>
        <v>2р</v>
      </c>
      <c r="F19" s="21" t="str">
        <f>IF(B19=0," ",VLOOKUP($B19,[1]Спортсмены!$B$1:$H$65536,5,FALSE))</f>
        <v>Ярославская</v>
      </c>
      <c r="G19" s="21" t="str">
        <f>IF(B19=0," ",VLOOKUP($B19,[1]Спортсмены!$B$1:$H$65536,6,FALSE))</f>
        <v>Ярославль, СДЮСШОР-19</v>
      </c>
      <c r="H19" s="40"/>
      <c r="I19" s="24">
        <v>6.2824074074074073E-4</v>
      </c>
      <c r="J19" s="23" t="str">
        <f>IF(I19=0," ",IF(I19&lt;=[1]Разряды!$D$6,[1]Разряды!$D$3,IF(I19&lt;=[1]Разряды!$E$6,[1]Разряды!$E$3,IF(I19&lt;=[1]Разряды!$F$6,[1]Разряды!$F$3,IF(I19&lt;=[1]Разряды!$G$6,[1]Разряды!$G$3,IF(I19&lt;=[1]Разряды!$H$6,[1]Разряды!$H$3,IF(I19&lt;=[1]Разряды!$I$6,[1]Разряды!$I$3,IF(I19&lt;=[1]Разряды!$J$6,[1]Разряды!$J$3,"б/р"))))))))</f>
        <v>2р</v>
      </c>
      <c r="K19" s="15" t="s">
        <v>19</v>
      </c>
      <c r="L19" s="21" t="str">
        <f>IF(B19=0," ",VLOOKUP($B19,[1]Спортсмены!$B$1:$H$65536,7,FALSE))</f>
        <v>Воронин Е.А.</v>
      </c>
    </row>
    <row r="20" spans="1:12" x14ac:dyDescent="0.25">
      <c r="A20" s="27">
        <v>10</v>
      </c>
      <c r="B20" s="28">
        <v>387</v>
      </c>
      <c r="C20" s="76" t="str">
        <f>IF(B20=0," ",VLOOKUP(B20,[1]Спортсмены!B$1:H$65536,2,FALSE))</f>
        <v>Соколов Павел</v>
      </c>
      <c r="D20" s="77" t="str">
        <f>IF(B20=0," ",VLOOKUP($B20,[1]Спортсмены!$B$1:$H$65536,3,FALSE))</f>
        <v>22.08.1999</v>
      </c>
      <c r="E20" s="71" t="str">
        <f>IF(B20=0," ",IF(VLOOKUP($B20,[1]Спортсмены!$B$1:$H$65536,4,FALSE)=0," ",VLOOKUP($B20,[1]Спортсмены!$B$1:$H$65536,4,FALSE)))</f>
        <v>2р</v>
      </c>
      <c r="F20" s="76" t="str">
        <f>IF(B20=0," ",VLOOKUP($B20,[1]Спортсмены!$B$1:$H$65536,5,FALSE))</f>
        <v>Ивановская</v>
      </c>
      <c r="G20" s="76" t="str">
        <f>IF(B20=0," ",VLOOKUP($B20,[1]Спортсмены!$B$1:$H$65536,6,FALSE))</f>
        <v>Фурманов, ДЮСШ-СДЮСШОР-6</v>
      </c>
      <c r="H20" s="75"/>
      <c r="I20" s="75">
        <v>6.2974537037037035E-4</v>
      </c>
      <c r="J20" s="71" t="str">
        <f>IF(I20=0," ",IF(I20&lt;=[1]Разряды!$D$6,[1]Разряды!$D$3,IF(I20&lt;=[1]Разряды!$E$6,[1]Разряды!$E$3,IF(I20&lt;=[1]Разряды!$F$6,[1]Разряды!$F$3,IF(I20&lt;=[1]Разряды!$G$6,[1]Разряды!$G$3,IF(I20&lt;=[1]Разряды!$H$6,[1]Разряды!$H$3,IF(I20&lt;=[1]Разряды!$I$6,[1]Разряды!$I$3,IF(I20&lt;=[1]Разряды!$J$6,[1]Разряды!$J$3,"б/р"))))))))</f>
        <v>2р</v>
      </c>
      <c r="K20" s="103">
        <v>12</v>
      </c>
      <c r="L20" s="74" t="str">
        <f>IF(B20=0," ",VLOOKUP($B20,[1]Спортсмены!$B$1:$H$65536,7,FALSE))</f>
        <v>Малкова И.В., Лукичев А.В.</v>
      </c>
    </row>
    <row r="21" spans="1:12" x14ac:dyDescent="0.25">
      <c r="A21" s="27">
        <v>11</v>
      </c>
      <c r="B21" s="28">
        <v>415</v>
      </c>
      <c r="C21" s="21" t="str">
        <f>IF(B21=0," ",VLOOKUP(B21,[1]Спортсмены!B$1:H$65536,2,FALSE))</f>
        <v>Малков Александр</v>
      </c>
      <c r="D21" s="22" t="str">
        <f>IF(B21=0," ",VLOOKUP($B21,[1]Спортсмены!$B$1:$H$65536,3,FALSE))</f>
        <v>07.06.1999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Костромская</v>
      </c>
      <c r="G21" s="21" t="str">
        <f>IF(B21=0," ",VLOOKUP($B21,[1]Спортсмены!$B$1:$H$65536,6,FALSE))</f>
        <v>Кострома, КОСДЮСШОР</v>
      </c>
      <c r="H21" s="24"/>
      <c r="I21" s="24">
        <v>6.321759259259259E-4</v>
      </c>
      <c r="J21" s="23" t="str">
        <f>IF(I21=0," ",IF(I21&lt;=[1]Разряды!$D$6,[1]Разряды!$D$3,IF(I21&lt;=[1]Разряды!$E$6,[1]Разряды!$E$3,IF(I21&lt;=[1]Разряды!$F$6,[1]Разряды!$F$3,IF(I21&lt;=[1]Разряды!$G$6,[1]Разряды!$G$3,IF(I21&lt;=[1]Разряды!$H$6,[1]Разряды!$H$3,IF(I21&lt;=[1]Разряды!$I$6,[1]Разряды!$I$3,IF(I21&lt;=[1]Разряды!$J$6,[1]Разряды!$J$3,"б/р"))))))))</f>
        <v>2р</v>
      </c>
      <c r="K21" s="23" t="s">
        <v>19</v>
      </c>
      <c r="L21" s="21" t="str">
        <f>IF(B21=0," ",VLOOKUP($B21,[1]Спортсмены!$B$1:$H$65536,7,FALSE))</f>
        <v>Лякин С.И.</v>
      </c>
    </row>
    <row r="22" spans="1:12" x14ac:dyDescent="0.25">
      <c r="A22" s="27">
        <v>12</v>
      </c>
      <c r="B22" s="28">
        <v>304</v>
      </c>
      <c r="C22" s="76" t="str">
        <f>IF(B22=0," ",VLOOKUP(B22,[1]Спортсмены!B$1:H$65536,2,FALSE))</f>
        <v>Глушко Александр</v>
      </c>
      <c r="D22" s="77" t="str">
        <f>IF(B22=0," ",VLOOKUP($B22,[1]Спортсмены!$B$1:$H$65536,3,FALSE))</f>
        <v>18.06.1999</v>
      </c>
      <c r="E22" s="71" t="str">
        <f>IF(B22=0," ",IF(VLOOKUP($B22,[1]Спортсмены!$B$1:$H$65536,4,FALSE)=0," ",VLOOKUP($B22,[1]Спортсмены!$B$1:$H$65536,4,FALSE)))</f>
        <v>2р</v>
      </c>
      <c r="F22" s="76" t="str">
        <f>IF(B22=0," ",VLOOKUP($B22,[1]Спортсмены!$B$1:$H$65536,5,FALSE))</f>
        <v>Мурманская</v>
      </c>
      <c r="G22" s="76" t="str">
        <f>IF(B22=0," ",VLOOKUP($B22,[1]Спортсмены!$B$1:$H$65536,6,FALSE))</f>
        <v>Мурманск, СДЮСШОР № 4</v>
      </c>
      <c r="H22" s="75"/>
      <c r="I22" s="75">
        <v>6.3368055555555552E-4</v>
      </c>
      <c r="J22" s="71" t="str">
        <f>IF(I22=0," ",IF(I22&lt;=[1]Разряды!$D$6,[1]Разряды!$D$3,IF(I22&lt;=[1]Разряды!$E$6,[1]Разряды!$E$3,IF(I22&lt;=[1]Разряды!$F$6,[1]Разряды!$F$3,IF(I22&lt;=[1]Разряды!$G$6,[1]Разряды!$G$3,IF(I22&lt;=[1]Разряды!$H$6,[1]Разряды!$H$3,IF(I22&lt;=[1]Разряды!$I$6,[1]Разряды!$I$3,IF(I22&lt;=[1]Разряды!$J$6,[1]Разряды!$J$3,"б/р"))))))))</f>
        <v>2р</v>
      </c>
      <c r="K22" s="71" t="s">
        <v>19</v>
      </c>
      <c r="L22" s="151" t="str">
        <f>IF(B22=0," ",VLOOKUP($B22,[1]Спортсмены!$B$1:$H$65536,7,FALSE))</f>
        <v>Шаверина Е.Н.</v>
      </c>
    </row>
    <row r="23" spans="1:12" x14ac:dyDescent="0.25">
      <c r="A23" s="27">
        <v>13</v>
      </c>
      <c r="B23" s="28">
        <v>29</v>
      </c>
      <c r="C23" s="21" t="str">
        <f>IF(B23=0," ",VLOOKUP(B23,[1]Спортсмены!B$1:H$65536,2,FALSE))</f>
        <v>Ожогов Никита</v>
      </c>
      <c r="D23" s="22" t="str">
        <f>IF(B23=0," ",VLOOKUP($B23,[1]Спортсмены!$B$1:$H$65536,3,FALSE))</f>
        <v>19.01.1999</v>
      </c>
      <c r="E23" s="23" t="str">
        <f>IF(B23=0," ",IF(VLOOKUP($B23,[1]Спортсмены!$B$1:$H$65536,4,FALSE)=0," ",VLOOKUP($B23,[1]Спортсмены!$B$1:$H$65536,4,FALSE)))</f>
        <v>1р</v>
      </c>
      <c r="F23" s="21" t="str">
        <f>IF(B23=0," ",VLOOKUP($B23,[1]Спортсмены!$B$1:$H$65536,5,FALSE))</f>
        <v>Ярославская</v>
      </c>
      <c r="G23" s="21" t="str">
        <f>IF(B23=0," ",VLOOKUP($B23,[1]Спортсмены!$B$1:$H$65536,6,FALSE))</f>
        <v>Ярославль, СДЮСШОР-19</v>
      </c>
      <c r="H23" s="24"/>
      <c r="I23" s="24">
        <v>6.3553240740740736E-4</v>
      </c>
      <c r="J23" s="23" t="str">
        <f>IF(I23=0," ",IF(I23&lt;=[1]Разряды!$D$6,[1]Разряды!$D$3,IF(I23&lt;=[1]Разряды!$E$6,[1]Разряды!$E$3,IF(I23&lt;=[1]Разряды!$F$6,[1]Разряды!$F$3,IF(I23&lt;=[1]Разряды!$G$6,[1]Разряды!$G$3,IF(I23&lt;=[1]Разряды!$H$6,[1]Разряды!$H$3,IF(I23&lt;=[1]Разряды!$I$6,[1]Разряды!$I$3,IF(I23&lt;=[1]Разряды!$J$6,[1]Разряды!$J$3,"б/р"))))))))</f>
        <v>2р</v>
      </c>
      <c r="K23" s="23" t="s">
        <v>19</v>
      </c>
      <c r="L23" s="21" t="str">
        <f>IF(B23=0," ",VLOOKUP($B23,[1]Спортсмены!$B$1:$H$65536,7,FALSE))</f>
        <v>Таракановы Ю.Ф., А.В.</v>
      </c>
    </row>
    <row r="24" spans="1:12" x14ac:dyDescent="0.25">
      <c r="A24" s="27">
        <v>14</v>
      </c>
      <c r="B24" s="28">
        <v>297</v>
      </c>
      <c r="C24" s="21" t="str">
        <f>IF(B24=0," ",VLOOKUP(B24,[1]Спортсмены!B$1:H$65536,2,FALSE))</f>
        <v>Харохорин Семен</v>
      </c>
      <c r="D24" s="22" t="str">
        <f>IF(B24=0," ",VLOOKUP($B24,[1]Спортсмены!$B$1:$H$65536,3,FALSE))</f>
        <v>20.10.2000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Мурманская</v>
      </c>
      <c r="G24" s="21" t="str">
        <f>IF(B24=0," ",VLOOKUP($B24,[1]Спортсмены!$B$1:$H$65536,6,FALSE))</f>
        <v>Мурманск, СДЮСШОР № 4</v>
      </c>
      <c r="H24" s="40"/>
      <c r="I24" s="24">
        <v>6.3807870370370375E-4</v>
      </c>
      <c r="J24" s="23" t="str">
        <f>IF(I24=0," ",IF(I24&lt;=[1]Разряды!$D$6,[1]Разряды!$D$3,IF(I24&lt;=[1]Разряды!$E$6,[1]Разряды!$E$3,IF(I24&lt;=[1]Разряды!$F$6,[1]Разряды!$F$3,IF(I24&lt;=[1]Разряды!$G$6,[1]Разряды!$G$3,IF(I24&lt;=[1]Разряды!$H$6,[1]Разряды!$H$3,IF(I24&lt;=[1]Разряды!$I$6,[1]Разряды!$I$3,IF(I24&lt;=[1]Разряды!$J$6,[1]Разряды!$J$3,"б/р"))))))))</f>
        <v>2р</v>
      </c>
      <c r="K24" s="23">
        <v>11</v>
      </c>
      <c r="L24" s="21" t="str">
        <f>IF(B24=0," ",VLOOKUP($B24,[1]Спортсмены!$B$1:$H$65536,7,FALSE))</f>
        <v>Шаверина Е.Н.</v>
      </c>
    </row>
    <row r="25" spans="1:12" x14ac:dyDescent="0.25">
      <c r="A25" s="27">
        <v>15</v>
      </c>
      <c r="B25" s="28">
        <v>418</v>
      </c>
      <c r="C25" s="21" t="str">
        <f>IF(B25=0," ",VLOOKUP(B25,[1]Спортсмены!B$1:H$65536,2,FALSE))</f>
        <v>Малышев Егор</v>
      </c>
      <c r="D25" s="22" t="str">
        <f>IF(B25=0," ",VLOOKUP($B25,[1]Спортсмены!$B$1:$H$65536,3,FALSE))</f>
        <v>24.02.2000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Костромская</v>
      </c>
      <c r="G25" s="21" t="str">
        <f>IF(B25=0," ",VLOOKUP($B25,[1]Спортсмены!$B$1:$H$65536,6,FALSE))</f>
        <v>Шарья, СДЮСШОР</v>
      </c>
      <c r="H25" s="40"/>
      <c r="I25" s="24">
        <v>6.4421296296296297E-4</v>
      </c>
      <c r="J25" s="23" t="str">
        <f>IF(I25=0," ",IF(I25&lt;=[1]Разряды!$D$6,[1]Разряды!$D$3,IF(I25&lt;=[1]Разряды!$E$6,[1]Разряды!$E$3,IF(I25&lt;=[1]Разряды!$F$6,[1]Разряды!$F$3,IF(I25&lt;=[1]Разряды!$G$6,[1]Разряды!$G$3,IF(I25&lt;=[1]Разряды!$H$6,[1]Разряды!$H$3,IF(I25&lt;=[1]Разряды!$I$6,[1]Разряды!$I$3,IF(I25&lt;=[1]Разряды!$J$6,[1]Разряды!$J$3,"б/р"))))))))</f>
        <v>2р</v>
      </c>
      <c r="K25" s="23" t="s">
        <v>19</v>
      </c>
      <c r="L25" s="21" t="str">
        <f>IF(B25=0," ",VLOOKUP($B25,[1]Спортсмены!$B$1:$H$65536,7,FALSE))</f>
        <v>Аскеров А.М.</v>
      </c>
    </row>
    <row r="26" spans="1:12" x14ac:dyDescent="0.25">
      <c r="A26" s="27">
        <v>16</v>
      </c>
      <c r="B26" s="23">
        <v>449</v>
      </c>
      <c r="C26" s="21" t="str">
        <f>IF(B26=0," ",VLOOKUP(B26,[1]Спортсмены!B$1:H$65536,2,FALSE))</f>
        <v>Грищенко Максим</v>
      </c>
      <c r="D26" s="22" t="str">
        <f>IF(B26=0," ",VLOOKUP($B26,[1]Спортсмены!$B$1:$H$65536,3,FALSE))</f>
        <v>22.02.1999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Вологодская</v>
      </c>
      <c r="G26" s="21" t="str">
        <f>IF(B26=0," ",VLOOKUP($B26,[1]Спортсмены!$B$1:$H$65536,6,FALSE))</f>
        <v>Череповец МБОУ ДОД "ДЮСШ № 2"</v>
      </c>
      <c r="H26" s="40"/>
      <c r="I26" s="24">
        <v>6.4756944444444443E-4</v>
      </c>
      <c r="J26" s="23" t="str">
        <f>IF(I26=0," ",IF(I26&lt;=[1]Разряды!$D$6,[1]Разряды!$D$3,IF(I26&lt;=[1]Разряды!$E$6,[1]Разряды!$E$3,IF(I26&lt;=[1]Разряды!$F$6,[1]Разряды!$F$3,IF(I26&lt;=[1]Разряды!$G$6,[1]Разряды!$G$3,IF(I26&lt;=[1]Разряды!$H$6,[1]Разряды!$H$3,IF(I26&lt;=[1]Разряды!$I$6,[1]Разряды!$I$3,IF(I26&lt;=[1]Разряды!$J$6,[1]Разряды!$J$3,"б/р"))))))))</f>
        <v>2р</v>
      </c>
      <c r="K26" s="23" t="s">
        <v>19</v>
      </c>
      <c r="L26" s="21" t="str">
        <f>IF(B26=0," ",VLOOKUP($B26,[1]Спортсмены!$B$1:$H$65536,7,FALSE))</f>
        <v>Столбова О.В.</v>
      </c>
    </row>
    <row r="27" spans="1:12" x14ac:dyDescent="0.25">
      <c r="A27" s="27">
        <v>17</v>
      </c>
      <c r="B27" s="28">
        <v>90</v>
      </c>
      <c r="C27" s="21" t="str">
        <f>IF(B27=0," ",VLOOKUP(B27,[1]Спортсмены!B$1:H$65536,2,FALSE))</f>
        <v>Платонов Андрей</v>
      </c>
      <c r="D27" s="22" t="str">
        <f>IF(B27=0," ",VLOOKUP($B27,[1]Спортсмены!$B$1:$H$65536,3,FALSE))</f>
        <v>13.06.1999</v>
      </c>
      <c r="E27" s="23" t="str">
        <f>IF(B27=0," ",IF(VLOOKUP($B27,[1]Спортсмены!$B$1:$H$65536,4,FALSE)=0," ",VLOOKUP($B27,[1]Спортсмены!$B$1:$H$65536,4,FALSE)))</f>
        <v>2р</v>
      </c>
      <c r="F27" s="21" t="str">
        <f>IF(B27=0," ",VLOOKUP($B27,[1]Спортсмены!$B$1:$H$65536,5,FALSE))</f>
        <v>Ярославская</v>
      </c>
      <c r="G27" s="21" t="str">
        <f>IF(B27=0," ",VLOOKUP($B27,[1]Спортсмены!$B$1:$H$65536,6,FALSE))</f>
        <v>Рыбинск, СДЮСШОР-2</v>
      </c>
      <c r="H27" s="24"/>
      <c r="I27" s="24">
        <v>6.4791666666666665E-4</v>
      </c>
      <c r="J27" s="23" t="str">
        <f>IF(I27=0," ",IF(I27&lt;=[1]Разряды!$D$6,[1]Разряды!$D$3,IF(I27&lt;=[1]Разряды!$E$6,[1]Разряды!$E$3,IF(I27&lt;=[1]Разряды!$F$6,[1]Разряды!$F$3,IF(I27&lt;=[1]Разряды!$G$6,[1]Разряды!$G$3,IF(I27&lt;=[1]Разряды!$H$6,[1]Разряды!$H$3,IF(I27&lt;=[1]Разряды!$I$6,[1]Разряды!$I$3,IF(I27&lt;=[1]Разряды!$J$6,[1]Разряды!$J$3,"б/р"))))))))</f>
        <v>2р</v>
      </c>
      <c r="K27" s="23" t="s">
        <v>19</v>
      </c>
      <c r="L27" s="21" t="str">
        <f>IF(B27=0," ",VLOOKUP($B27,[1]Спортсмены!$B$1:$H$65536,7,FALSE))</f>
        <v>Филимонова О.А.</v>
      </c>
    </row>
    <row r="28" spans="1:12" x14ac:dyDescent="0.25">
      <c r="A28" s="27">
        <v>18</v>
      </c>
      <c r="B28" s="82">
        <v>303</v>
      </c>
      <c r="C28" s="21" t="str">
        <f>IF(B28=0," ",VLOOKUP(B28,[1]Спортсмены!B$1:H$65536,2,FALSE))</f>
        <v>Подгорнов Александр</v>
      </c>
      <c r="D28" s="22" t="str">
        <f>IF(B28=0," ",VLOOKUP($B28,[1]Спортсмены!$B$1:$H$65536,3,FALSE))</f>
        <v>05.10.2001</v>
      </c>
      <c r="E28" s="23" t="str">
        <f>IF(B28=0," ",IF(VLOOKUP($B28,[1]Спортсмены!$B$1:$H$65536,4,FALSE)=0," ",VLOOKUP($B28,[1]Спортсмены!$B$1:$H$65536,4,FALSE)))</f>
        <v>3р</v>
      </c>
      <c r="F28" s="21" t="str">
        <f>IF(B28=0," ",VLOOKUP($B28,[1]Спортсмены!$B$1:$H$65536,5,FALSE))</f>
        <v>Мурманская</v>
      </c>
      <c r="G28" s="21" t="str">
        <f>IF(B28=0," ",VLOOKUP($B28,[1]Спортсмены!$B$1:$H$65536,6,FALSE))</f>
        <v>Мурманск, СДЮСШОР № 4</v>
      </c>
      <c r="H28" s="24"/>
      <c r="I28" s="24">
        <v>6.5081018518518515E-4</v>
      </c>
      <c r="J28" s="23" t="str">
        <f>IF(I28=0," ",IF(I28&lt;=[1]Разряды!$D$6,[1]Разряды!$D$3,IF(I28&lt;=[1]Разряды!$E$6,[1]Разряды!$E$3,IF(I28&lt;=[1]Разряды!$F$6,[1]Разряды!$F$3,IF(I28&lt;=[1]Разряды!$G$6,[1]Разряды!$G$3,IF(I28&lt;=[1]Разряды!$H$6,[1]Разряды!$H$3,IF(I28&lt;=[1]Разряды!$I$6,[1]Разряды!$I$3,IF(I28&lt;=[1]Разряды!$J$6,[1]Разряды!$J$3,"б/р"))))))))</f>
        <v>2р</v>
      </c>
      <c r="K28" s="23" t="s">
        <v>19</v>
      </c>
      <c r="L28" s="21" t="str">
        <f>IF(B28=0," ",VLOOKUP($B28,[1]Спортсмены!$B$1:$H$65536,7,FALSE))</f>
        <v>Кацан Т.Н., В.В.</v>
      </c>
    </row>
    <row r="29" spans="1:12" x14ac:dyDescent="0.25">
      <c r="A29" s="27">
        <v>19</v>
      </c>
      <c r="B29" s="82">
        <v>101</v>
      </c>
      <c r="C29" s="21" t="str">
        <f>IF(B29=0," ",VLOOKUP(B29,[1]Спортсмены!B$1:H$65536,2,FALSE))</f>
        <v>Маслов Станислав</v>
      </c>
      <c r="D29" s="22" t="str">
        <f>IF(B29=0," ",VLOOKUP($B29,[1]Спортсмены!$B$1:$H$65536,3,FALSE))</f>
        <v>22.03.2000</v>
      </c>
      <c r="E29" s="23" t="str">
        <f>IF(B29=0," ",IF(VLOOKUP($B29,[1]Спортсмены!$B$1:$H$65536,4,FALSE)=0," ",VLOOKUP($B29,[1]Спортсмены!$B$1:$H$65536,4,FALSE)))</f>
        <v>3р</v>
      </c>
      <c r="F29" s="21" t="str">
        <f>IF(B29=0," ",VLOOKUP($B29,[1]Спортсмены!$B$1:$H$65536,5,FALSE))</f>
        <v>Ярославская</v>
      </c>
      <c r="G29" s="21" t="str">
        <f>IF(B29=0," ",VLOOKUP($B29,[1]Спортсмены!$B$1:$H$65536,6,FALSE))</f>
        <v>Рыбинск, СДЮСШОР-2</v>
      </c>
      <c r="H29" s="40"/>
      <c r="I29" s="24">
        <v>6.5266203703703699E-4</v>
      </c>
      <c r="J29" s="23" t="str">
        <f>IF(I29=0," ",IF(I29&lt;=[1]Разряды!$D$6,[1]Разряды!$D$3,IF(I29&lt;=[1]Разряды!$E$6,[1]Разряды!$E$3,IF(I29&lt;=[1]Разряды!$F$6,[1]Разряды!$F$3,IF(I29&lt;=[1]Разряды!$G$6,[1]Разряды!$G$3,IF(I29&lt;=[1]Разряды!$H$6,[1]Разряды!$H$3,IF(I29&lt;=[1]Разряды!$I$6,[1]Разряды!$I$3,IF(I29&lt;=[1]Разряды!$J$6,[1]Разряды!$J$3,"б/р"))))))))</f>
        <v>2р</v>
      </c>
      <c r="K29" s="23" t="s">
        <v>19</v>
      </c>
      <c r="L29" s="21" t="str">
        <f>IF(B29=0," ",VLOOKUP($B29,[1]Спортсмены!$B$1:$H$65536,7,FALSE))</f>
        <v>Бордукова Н.А.</v>
      </c>
    </row>
    <row r="30" spans="1:12" x14ac:dyDescent="0.25">
      <c r="A30" s="27">
        <v>20</v>
      </c>
      <c r="B30" s="28">
        <v>300</v>
      </c>
      <c r="C30" s="21" t="str">
        <f>IF(B30=0," ",VLOOKUP(B30,[1]Спортсмены!B$1:H$65536,2,FALSE))</f>
        <v>Киреев Владислав</v>
      </c>
      <c r="D30" s="22" t="str">
        <f>IF(B30=0," ",VLOOKUP($B30,[1]Спортсмены!$B$1:$H$65536,3,FALSE))</f>
        <v>18.03.2000</v>
      </c>
      <c r="E30" s="23" t="str">
        <f>IF(B30=0," ",IF(VLOOKUP($B30,[1]Спортсмены!$B$1:$H$65536,4,FALSE)=0," ",VLOOKUP($B30,[1]Спортсмены!$B$1:$H$65536,4,FALSE)))</f>
        <v>3р</v>
      </c>
      <c r="F30" s="21" t="str">
        <f>IF(B30=0," ",VLOOKUP($B30,[1]Спортсмены!$B$1:$H$65536,5,FALSE))</f>
        <v>Мурманская</v>
      </c>
      <c r="G30" s="21" t="str">
        <f>IF(B30=0," ",VLOOKUP($B30,[1]Спортсмены!$B$1:$H$65536,6,FALSE))</f>
        <v>Мурманск, СДЮСШОР № 4</v>
      </c>
      <c r="H30" s="40"/>
      <c r="I30" s="24">
        <v>6.5347222222222228E-4</v>
      </c>
      <c r="J30" s="23" t="str">
        <f>IF(I30=0," ",IF(I30&lt;=[1]Разряды!$D$6,[1]Разряды!$D$3,IF(I30&lt;=[1]Разряды!$E$6,[1]Разряды!$E$3,IF(I30&lt;=[1]Разряды!$F$6,[1]Разряды!$F$3,IF(I30&lt;=[1]Разряды!$G$6,[1]Разряды!$G$3,IF(I30&lt;=[1]Разряды!$H$6,[1]Разряды!$H$3,IF(I30&lt;=[1]Разряды!$I$6,[1]Разряды!$I$3,IF(I30&lt;=[1]Разряды!$J$6,[1]Разряды!$J$3,"б/р"))))))))</f>
        <v>2р</v>
      </c>
      <c r="K30" s="23" t="s">
        <v>19</v>
      </c>
      <c r="L30" s="21" t="str">
        <f>IF(B30=0," ",VLOOKUP($B30,[1]Спортсмены!$B$1:$H$65536,7,FALSE))</f>
        <v>Семенов Р.В.</v>
      </c>
    </row>
    <row r="31" spans="1:12" x14ac:dyDescent="0.25">
      <c r="A31" s="27">
        <v>21</v>
      </c>
      <c r="B31" s="82">
        <v>342</v>
      </c>
      <c r="C31" s="21" t="str">
        <f>IF(B31=0," ",VLOOKUP(B31,[1]Спортсмены!B$1:H$65536,2,FALSE))</f>
        <v>Цвиринько Илья</v>
      </c>
      <c r="D31" s="22" t="str">
        <f>IF(B31=0," ",VLOOKUP($B31,[1]Спортсмены!$B$1:$H$65536,3,FALSE))</f>
        <v>12.04.1999</v>
      </c>
      <c r="E31" s="23" t="str">
        <f>IF(B31=0," ",IF(VLOOKUP($B31,[1]Спортсмены!$B$1:$H$65536,4,FALSE)=0," ",VLOOKUP($B31,[1]Спортсмены!$B$1:$H$65536,4,FALSE)))</f>
        <v>1р</v>
      </c>
      <c r="F31" s="21" t="str">
        <f>IF(B31=0," ",VLOOKUP($B31,[1]Спортсмены!$B$1:$H$65536,5,FALSE))</f>
        <v>Рес-ка Коми</v>
      </c>
      <c r="G31" s="21" t="str">
        <f>IF(B31=0," ",VLOOKUP($B31,[1]Спортсмены!$B$1:$H$65536,6,FALSE))</f>
        <v>Сыктывкар, КДЮСШ № 1</v>
      </c>
      <c r="H31" s="40"/>
      <c r="I31" s="24">
        <v>6.5706018518518511E-4</v>
      </c>
      <c r="J31" s="23" t="str">
        <f>IF(I31=0," ",IF(I31&lt;=[1]Разряды!$D$6,[1]Разряды!$D$3,IF(I31&lt;=[1]Разряды!$E$6,[1]Разряды!$E$3,IF(I31&lt;=[1]Разряды!$F$6,[1]Разряды!$F$3,IF(I31&lt;=[1]Разряды!$G$6,[1]Разряды!$G$3,IF(I31&lt;=[1]Разряды!$H$6,[1]Разряды!$H$3,IF(I31&lt;=[1]Разряды!$I$6,[1]Разряды!$I$3,IF(I31&lt;=[1]Разряды!$J$6,[1]Разряды!$J$3,"б/р"))))))))</f>
        <v>2р</v>
      </c>
      <c r="K31" s="23">
        <v>10</v>
      </c>
      <c r="L31" s="21" t="str">
        <f>IF(B31=0," ",VLOOKUP($B31,[1]Спортсмены!$B$1:$H$65536,7,FALSE))</f>
        <v>Углова С.И.</v>
      </c>
    </row>
    <row r="32" spans="1:12" x14ac:dyDescent="0.25">
      <c r="A32" s="27">
        <v>22</v>
      </c>
      <c r="B32" s="82">
        <v>45</v>
      </c>
      <c r="C32" s="21" t="str">
        <f>IF(B32=0," ",VLOOKUP(B32,[1]Спортсмены!B$1:H$65536,2,FALSE))</f>
        <v>Малахов Артем</v>
      </c>
      <c r="D32" s="22" t="str">
        <f>IF(B32=0," ",VLOOKUP($B32,[1]Спортсмены!$B$1:$H$65536,3,FALSE))</f>
        <v>06.08.2000</v>
      </c>
      <c r="E32" s="23" t="str">
        <f>IF(B32=0," ",IF(VLOOKUP($B32,[1]Спортсмены!$B$1:$H$65536,4,FALSE)=0," ",VLOOKUP($B32,[1]Спортсмены!$B$1:$H$65536,4,FALSE)))</f>
        <v>2р</v>
      </c>
      <c r="F32" s="21" t="str">
        <f>IF(B32=0," ",VLOOKUP($B32,[1]Спортсмены!$B$1:$H$65536,5,FALSE))</f>
        <v>Ярославская</v>
      </c>
      <c r="G32" s="21" t="str">
        <f>IF(B32=0," ",VLOOKUP($B32,[1]Спортсмены!$B$1:$H$65536,6,FALSE))</f>
        <v>Ярославль, СДЮСШОР-19</v>
      </c>
      <c r="H32" s="40"/>
      <c r="I32" s="24">
        <v>6.6006944444444446E-4</v>
      </c>
      <c r="J32" s="23" t="str">
        <f>IF(I32=0," ",IF(I32&lt;=[1]Разряды!$D$6,[1]Разряды!$D$3,IF(I32&lt;=[1]Разряды!$E$6,[1]Разряды!$E$3,IF(I32&lt;=[1]Разряды!$F$6,[1]Разряды!$F$3,IF(I32&lt;=[1]Разряды!$G$6,[1]Разряды!$G$3,IF(I32&lt;=[1]Разряды!$H$6,[1]Разряды!$H$3,IF(I32&lt;=[1]Разряды!$I$6,[1]Разряды!$I$3,IF(I32&lt;=[1]Разряды!$J$6,[1]Разряды!$J$3,"б/р"))))))))</f>
        <v>2р</v>
      </c>
      <c r="K32" s="23" t="s">
        <v>19</v>
      </c>
      <c r="L32" s="21" t="str">
        <f>IF(B32=0," ",VLOOKUP($B32,[1]Спортсмены!$B$1:$H$65536,7,FALSE))</f>
        <v>Видманова Ю.В.</v>
      </c>
    </row>
    <row r="33" spans="1:12" x14ac:dyDescent="0.25">
      <c r="A33" s="27">
        <v>23</v>
      </c>
      <c r="B33" s="82">
        <v>172</v>
      </c>
      <c r="C33" s="21" t="str">
        <f>IF(B33=0," ",VLOOKUP(B33,[1]Спортсмены!B$1:H$65536,2,FALSE))</f>
        <v>Кузьмин Павел</v>
      </c>
      <c r="D33" s="22" t="str">
        <f>IF(B33=0," ",VLOOKUP($B33,[1]Спортсмены!$B$1:$H$65536,3,FALSE))</f>
        <v>14.04.2000</v>
      </c>
      <c r="E33" s="23" t="str">
        <f>IF(B33=0," ",IF(VLOOKUP($B33,[1]Спортсмены!$B$1:$H$65536,4,FALSE)=0," ",VLOOKUP($B33,[1]Спортсмены!$B$1:$H$65536,4,FALSE)))</f>
        <v>3р</v>
      </c>
      <c r="F33" s="21" t="str">
        <f>IF(B33=0," ",VLOOKUP($B33,[1]Спортсмены!$B$1:$H$65536,5,FALSE))</f>
        <v>Ярославская</v>
      </c>
      <c r="G33" s="21" t="str">
        <f>IF(B33=0," ",VLOOKUP($B33,[1]Спортсмены!$B$1:$H$65536,6,FALSE))</f>
        <v>Переславль, ДЮСШ</v>
      </c>
      <c r="H33" s="40"/>
      <c r="I33" s="24">
        <v>6.6273148148148148E-4</v>
      </c>
      <c r="J33" s="23" t="str">
        <f>IF(I33=0," ",IF(I33&lt;=[1]Разряды!$D$6,[1]Разряды!$D$3,IF(I33&lt;=[1]Разряды!$E$6,[1]Разряды!$E$3,IF(I33&lt;=[1]Разряды!$F$6,[1]Разряды!$F$3,IF(I33&lt;=[1]Разряды!$G$6,[1]Разряды!$G$3,IF(I33&lt;=[1]Разряды!$H$6,[1]Разряды!$H$3,IF(I33&lt;=[1]Разряды!$I$6,[1]Разряды!$I$3,IF(I33&lt;=[1]Разряды!$J$6,[1]Разряды!$J$3,"б/р"))))))))</f>
        <v>3р</v>
      </c>
      <c r="K33" s="23" t="s">
        <v>19</v>
      </c>
      <c r="L33" s="21" t="str">
        <f>IF(B33=0," ",VLOOKUP($B33,[1]Спортсмены!$B$1:$H$65536,7,FALSE))</f>
        <v>Цветкова Н.В.</v>
      </c>
    </row>
    <row r="34" spans="1:12" x14ac:dyDescent="0.25">
      <c r="A34" s="27">
        <v>24</v>
      </c>
      <c r="B34" s="82">
        <v>457</v>
      </c>
      <c r="C34" s="21" t="str">
        <f>IF(B34=0," ",VLOOKUP(B34,[1]Спортсмены!B$1:H$65536,2,FALSE))</f>
        <v>Власов Владислав</v>
      </c>
      <c r="D34" s="22" t="str">
        <f>IF(B34=0," ",VLOOKUP($B34,[1]Спортсмены!$B$1:$H$65536,3,FALSE))</f>
        <v>29.03.2001</v>
      </c>
      <c r="E34" s="23" t="str">
        <f>IF(B34=0," ",IF(VLOOKUP($B34,[1]Спортсмены!$B$1:$H$65536,4,FALSE)=0," ",VLOOKUP($B34,[1]Спортсмены!$B$1:$H$65536,4,FALSE)))</f>
        <v>2р</v>
      </c>
      <c r="F34" s="21" t="str">
        <f>IF(B34=0," ",VLOOKUP($B34,[1]Спортсмены!$B$1:$H$65536,5,FALSE))</f>
        <v>Вологодская</v>
      </c>
      <c r="G34" s="21" t="str">
        <f>IF(B34=0," ",VLOOKUP($B34,[1]Спортсмены!$B$1:$H$65536,6,FALSE))</f>
        <v>Череповец МБОУ ДОД "ДЮСШ № 2"</v>
      </c>
      <c r="H34" s="24"/>
      <c r="I34" s="24">
        <v>6.6296296296296296E-4</v>
      </c>
      <c r="J34" s="23" t="str">
        <f>IF(I34=0," ",IF(I34&lt;=[1]Разряды!$D$6,[1]Разряды!$D$3,IF(I34&lt;=[1]Разряды!$E$6,[1]Разряды!$E$3,IF(I34&lt;=[1]Разряды!$F$6,[1]Разряды!$F$3,IF(I34&lt;=[1]Разряды!$G$6,[1]Разряды!$G$3,IF(I34&lt;=[1]Разряды!$H$6,[1]Разряды!$H$3,IF(I34&lt;=[1]Разряды!$I$6,[1]Разряды!$I$3,IF(I34&lt;=[1]Разряды!$J$6,[1]Разряды!$J$3,"б/р"))))))))</f>
        <v>3р</v>
      </c>
      <c r="K34" s="23" t="s">
        <v>19</v>
      </c>
      <c r="L34" s="21" t="str">
        <f>IF(B34=0," ",VLOOKUP($B34,[1]Спортсмены!$B$1:$H$65536,7,FALSE))</f>
        <v>Боголюбов В.Л.</v>
      </c>
    </row>
    <row r="35" spans="1:12" x14ac:dyDescent="0.25">
      <c r="A35" s="27">
        <v>25</v>
      </c>
      <c r="B35" s="82">
        <v>447</v>
      </c>
      <c r="C35" s="21" t="str">
        <f>IF(B35=0," ",VLOOKUP(B35,[1]Спортсмены!B$1:H$65536,2,FALSE))</f>
        <v>Антонов Александр</v>
      </c>
      <c r="D35" s="22" t="str">
        <f>IF(B35=0," ",VLOOKUP($B35,[1]Спортсмены!$B$1:$H$65536,3,FALSE))</f>
        <v>20.01.1999</v>
      </c>
      <c r="E35" s="23" t="str">
        <f>IF(B35=0," ",IF(VLOOKUP($B35,[1]Спортсмены!$B$1:$H$65536,4,FALSE)=0," ",VLOOKUP($B35,[1]Спортсмены!$B$1:$H$65536,4,FALSE)))</f>
        <v>3р</v>
      </c>
      <c r="F35" s="21" t="str">
        <f>IF(B35=0," ",VLOOKUP($B35,[1]Спортсмены!$B$1:$H$65536,5,FALSE))</f>
        <v>Вологодская</v>
      </c>
      <c r="G35" s="21" t="str">
        <f>IF(B35=0," ",VLOOKUP($B35,[1]Спортсмены!$B$1:$H$65536,6,FALSE))</f>
        <v>Череповец МБОУ ДОД "ДЮСШ № 2"</v>
      </c>
      <c r="H35" s="40"/>
      <c r="I35" s="24">
        <v>6.8043981481481482E-4</v>
      </c>
      <c r="J35" s="23" t="str">
        <f>IF(I35=0," ",IF(I35&lt;=[1]Разряды!$D$6,[1]Разряды!$D$3,IF(I35&lt;=[1]Разряды!$E$6,[1]Разряды!$E$3,IF(I35&lt;=[1]Разряды!$F$6,[1]Разряды!$F$3,IF(I35&lt;=[1]Разряды!$G$6,[1]Разряды!$G$3,IF(I35&lt;=[1]Разряды!$H$6,[1]Разряды!$H$3,IF(I35&lt;=[1]Разряды!$I$6,[1]Разряды!$I$3,IF(I35&lt;=[1]Разряды!$J$6,[1]Разряды!$J$3,"б/р"))))))))</f>
        <v>3р</v>
      </c>
      <c r="K35" s="23" t="s">
        <v>19</v>
      </c>
      <c r="L35" s="21" t="str">
        <f>IF(B35=0," ",VLOOKUP($B35,[1]Спортсмены!$B$1:$H$65536,7,FALSE))</f>
        <v>Лебедев А.В.</v>
      </c>
    </row>
    <row r="36" spans="1:12" x14ac:dyDescent="0.25">
      <c r="A36" s="27">
        <v>26</v>
      </c>
      <c r="B36" s="82">
        <v>225</v>
      </c>
      <c r="C36" s="21" t="str">
        <f>IF(B36=0," ",VLOOKUP(B36,[1]Спортсмены!B$1:H$65536,2,FALSE))</f>
        <v>Сек Ян</v>
      </c>
      <c r="D36" s="22" t="str">
        <f>IF(B36=0," ",VLOOKUP($B36,[1]Спортсмены!$B$1:$H$65536,3,FALSE))</f>
        <v>01.07.2000</v>
      </c>
      <c r="E36" s="23" t="str">
        <f>IF(B36=0," ",IF(VLOOKUP($B36,[1]Спортсмены!$B$1:$H$65536,4,FALSE)=0," ",VLOOKUP($B36,[1]Спортсмены!$B$1:$H$65536,4,FALSE)))</f>
        <v>3р</v>
      </c>
      <c r="F36" s="21" t="str">
        <f>IF(B36=0," ",VLOOKUP($B36,[1]Спортсмены!$B$1:$H$65536,5,FALSE))</f>
        <v>Архангельская</v>
      </c>
      <c r="G36" s="21" t="str">
        <f>IF(B36=0," ",VLOOKUP($B36,[1]Спортсмены!$B$1:$H$65536,6,FALSE))</f>
        <v>Архангельск, "ДЮСШ № 1"</v>
      </c>
      <c r="H36" s="24"/>
      <c r="I36" s="24">
        <v>6.8078703703703704E-4</v>
      </c>
      <c r="J36" s="23" t="str">
        <f>IF(I36=0," ",IF(I36&lt;=[1]Разряды!$D$6,[1]Разряды!$D$3,IF(I36&lt;=[1]Разряды!$E$6,[1]Разряды!$E$3,IF(I36&lt;=[1]Разряды!$F$6,[1]Разряды!$F$3,IF(I36&lt;=[1]Разряды!$G$6,[1]Разряды!$G$3,IF(I36&lt;=[1]Разряды!$H$6,[1]Разряды!$H$3,IF(I36&lt;=[1]Разряды!$I$6,[1]Разряды!$I$3,IF(I36&lt;=[1]Разряды!$J$6,[1]Разряды!$J$3,"б/р"))))))))</f>
        <v>3р</v>
      </c>
      <c r="K36" s="23" t="s">
        <v>19</v>
      </c>
      <c r="L36" s="21" t="str">
        <f>IF(B36=0," ",VLOOKUP($B36,[1]Спортсмены!$B$1:$H$65536,7,FALSE))</f>
        <v>Брюхова О.Б.</v>
      </c>
    </row>
    <row r="37" spans="1:12" x14ac:dyDescent="0.25">
      <c r="A37" s="27">
        <v>27</v>
      </c>
      <c r="B37" s="82">
        <v>112</v>
      </c>
      <c r="C37" s="21" t="str">
        <f>IF(B37=0," ",VLOOKUP(B37,[1]Спортсмены!B$1:H$65536,2,FALSE))</f>
        <v>Муров Максим</v>
      </c>
      <c r="D37" s="22" t="str">
        <f>IF(B37=0," ",VLOOKUP($B37,[1]Спортсмены!$B$1:$H$65536,3,FALSE))</f>
        <v>05.08.1999</v>
      </c>
      <c r="E37" s="23" t="str">
        <f>IF(B37=0," ",IF(VLOOKUP($B37,[1]Спортсмены!$B$1:$H$65536,4,FALSE)=0," ",VLOOKUP($B37,[1]Спортсмены!$B$1:$H$65536,4,FALSE)))</f>
        <v>3р</v>
      </c>
      <c r="F37" s="21" t="str">
        <f>IF(B37=0," ",VLOOKUP($B37,[1]Спортсмены!$B$1:$H$65536,5,FALSE))</f>
        <v>Ярославская</v>
      </c>
      <c r="G37" s="21" t="str">
        <f>IF(B37=0," ",VLOOKUP($B37,[1]Спортсмены!$B$1:$H$65536,6,FALSE))</f>
        <v>Рыбинск, СДЮСШОР-2</v>
      </c>
      <c r="H37" s="40"/>
      <c r="I37" s="24">
        <v>6.8333333333333343E-4</v>
      </c>
      <c r="J37" s="23" t="str">
        <f>IF(I37=0," ",IF(I37&lt;=[1]Разряды!$D$6,[1]Разряды!$D$3,IF(I37&lt;=[1]Разряды!$E$6,[1]Разряды!$E$3,IF(I37&lt;=[1]Разряды!$F$6,[1]Разряды!$F$3,IF(I37&lt;=[1]Разряды!$G$6,[1]Разряды!$G$3,IF(I37&lt;=[1]Разряды!$H$6,[1]Разряды!$H$3,IF(I37&lt;=[1]Разряды!$I$6,[1]Разряды!$I$3,IF(I37&lt;=[1]Разряды!$J$6,[1]Разряды!$J$3,"б/р"))))))))</f>
        <v>3р</v>
      </c>
      <c r="K37" s="23" t="s">
        <v>19</v>
      </c>
      <c r="L37" s="21" t="str">
        <f>IF(B37=0," ",VLOOKUP($B37,[1]Спортсмены!$B$1:$H$65536,7,FALSE))</f>
        <v>Мокроусов А.Ю.</v>
      </c>
    </row>
    <row r="38" spans="1:12" x14ac:dyDescent="0.25">
      <c r="A38" s="27">
        <v>28</v>
      </c>
      <c r="B38" s="82">
        <v>220</v>
      </c>
      <c r="C38" s="21" t="str">
        <f>IF(B38=0," ",VLOOKUP(B38,[1]Спортсмены!B$1:H$65536,2,FALSE))</f>
        <v>Точилов Сергей</v>
      </c>
      <c r="D38" s="22" t="str">
        <f>IF(B38=0," ",VLOOKUP($B38,[1]Спортсмены!$B$1:$H$65536,3,FALSE))</f>
        <v>14.02.1999</v>
      </c>
      <c r="E38" s="23" t="str">
        <f>IF(B38=0," ",IF(VLOOKUP($B38,[1]Спортсмены!$B$1:$H$65536,4,FALSE)=0," ",VLOOKUP($B38,[1]Спортсмены!$B$1:$H$65536,4,FALSE)))</f>
        <v>3р</v>
      </c>
      <c r="F38" s="21" t="str">
        <f>IF(B38=0," ",VLOOKUP($B38,[1]Спортсмены!$B$1:$H$65536,5,FALSE))</f>
        <v>Архангельская</v>
      </c>
      <c r="G38" s="21" t="str">
        <f>IF(B38=0," ",VLOOKUP($B38,[1]Спортсмены!$B$1:$H$65536,6,FALSE))</f>
        <v>Северодвинск, ФОК "Севмаш"</v>
      </c>
      <c r="H38" s="40"/>
      <c r="I38" s="24">
        <v>6.8599537037037034E-4</v>
      </c>
      <c r="J38" s="23" t="str">
        <f>IF(I38=0," ",IF(I38&lt;=[1]Разряды!$D$6,[1]Разряды!$D$3,IF(I38&lt;=[1]Разряды!$E$6,[1]Разряды!$E$3,IF(I38&lt;=[1]Разряды!$F$6,[1]Разряды!$F$3,IF(I38&lt;=[1]Разряды!$G$6,[1]Разряды!$G$3,IF(I38&lt;=[1]Разряды!$H$6,[1]Разряды!$H$3,IF(I38&lt;=[1]Разряды!$I$6,[1]Разряды!$I$3,IF(I38&lt;=[1]Разряды!$J$6,[1]Разряды!$J$3,"б/р"))))))))</f>
        <v>3р</v>
      </c>
      <c r="K38" s="23" t="s">
        <v>19</v>
      </c>
      <c r="L38" s="21" t="str">
        <f>IF(B38=0," ",VLOOKUP($B38,[1]Спортсмены!$B$1:$H$65536,7,FALSE))</f>
        <v>Литвиненко А.И.</v>
      </c>
    </row>
    <row r="39" spans="1:12" x14ac:dyDescent="0.25">
      <c r="A39" s="27">
        <v>29</v>
      </c>
      <c r="B39" s="28">
        <v>43</v>
      </c>
      <c r="C39" s="21" t="str">
        <f>IF(B39=0," ",VLOOKUP(B39,[1]Спортсмены!B$1:H$65536,2,FALSE))</f>
        <v>Шаруев Тимофей</v>
      </c>
      <c r="D39" s="22" t="str">
        <f>IF(B39=0," ",VLOOKUP($B39,[1]Спортсмены!$B$1:$H$65536,3,FALSE))</f>
        <v>11.03.2000</v>
      </c>
      <c r="E39" s="23" t="str">
        <f>IF(B39=0," ",IF(VLOOKUP($B39,[1]Спортсмены!$B$1:$H$65536,4,FALSE)=0," ",VLOOKUP($B39,[1]Спортсмены!$B$1:$H$65536,4,FALSE)))</f>
        <v>2р</v>
      </c>
      <c r="F39" s="21" t="str">
        <f>IF(B39=0," ",VLOOKUP($B39,[1]Спортсмены!$B$1:$H$65536,5,FALSE))</f>
        <v>Ярославская</v>
      </c>
      <c r="G39" s="21" t="str">
        <f>IF(B39=0," ",VLOOKUP($B39,[1]Спортсмены!$B$1:$H$65536,6,FALSE))</f>
        <v>Ярославль, СДЮСШОР-19</v>
      </c>
      <c r="H39" s="24"/>
      <c r="I39" s="24">
        <v>6.887731481481481E-4</v>
      </c>
      <c r="J39" s="23" t="str">
        <f>IF(I39=0," ",IF(I39&lt;=[1]Разряды!$D$6,[1]Разряды!$D$3,IF(I39&lt;=[1]Разряды!$E$6,[1]Разряды!$E$3,IF(I39&lt;=[1]Разряды!$F$6,[1]Разряды!$F$3,IF(I39&lt;=[1]Разряды!$G$6,[1]Разряды!$G$3,IF(I39&lt;=[1]Разряды!$H$6,[1]Разряды!$H$3,IF(I39&lt;=[1]Разряды!$I$6,[1]Разряды!$I$3,IF(I39&lt;=[1]Разряды!$J$6,[1]Разряды!$J$3,"б/р"))))))))</f>
        <v>3р</v>
      </c>
      <c r="K39" s="23" t="s">
        <v>19</v>
      </c>
      <c r="L39" s="21" t="str">
        <f>IF(B39=0," ",VLOOKUP($B39,[1]Спортсмены!$B$1:$H$65536,7,FALSE))</f>
        <v>Видманова Ю.В.</v>
      </c>
    </row>
    <row r="40" spans="1:12" x14ac:dyDescent="0.25">
      <c r="A40" s="27">
        <v>30</v>
      </c>
      <c r="B40" s="28">
        <v>103</v>
      </c>
      <c r="C40" s="21" t="str">
        <f>IF(B40=0," ",VLOOKUP(B40,[1]Спортсмены!B$1:H$65536,2,FALSE))</f>
        <v>Калинин Андрей</v>
      </c>
      <c r="D40" s="22" t="str">
        <f>IF(B40=0," ",VLOOKUP($B40,[1]Спортсмены!$B$1:$H$65536,3,FALSE))</f>
        <v>28.02.2000</v>
      </c>
      <c r="E40" s="23" t="str">
        <f>IF(B40=0," ",IF(VLOOKUP($B40,[1]Спортсмены!$B$1:$H$65536,4,FALSE)=0," ",VLOOKUP($B40,[1]Спортсмены!$B$1:$H$65536,4,FALSE)))</f>
        <v>3р</v>
      </c>
      <c r="F40" s="21" t="str">
        <f>IF(B40=0," ",VLOOKUP($B40,[1]Спортсмены!$B$1:$H$65536,5,FALSE))</f>
        <v>Ярославская</v>
      </c>
      <c r="G40" s="21" t="str">
        <f>IF(B40=0," ",VLOOKUP($B40,[1]Спортсмены!$B$1:$H$65536,6,FALSE))</f>
        <v>Рыбинск, СДЮСШОР-2</v>
      </c>
      <c r="H40" s="24"/>
      <c r="I40" s="84">
        <v>6.9548611111111113E-4</v>
      </c>
      <c r="J40" s="23" t="str">
        <f>IF(I40=0," ",IF(I40&lt;=[1]Разряды!$D$6,[1]Разряды!$D$3,IF(I40&lt;=[1]Разряды!$E$6,[1]Разряды!$E$3,IF(I40&lt;=[1]Разряды!$F$6,[1]Разряды!$F$3,IF(I40&lt;=[1]Разряды!$G$6,[1]Разряды!$G$3,IF(I40&lt;=[1]Разряды!$H$6,[1]Разряды!$H$3,IF(I40&lt;=[1]Разряды!$I$6,[1]Разряды!$I$3,IF(I40&lt;=[1]Разряды!$J$6,[1]Разряды!$J$3,"б/р"))))))))</f>
        <v>3р</v>
      </c>
      <c r="K40" s="23" t="s">
        <v>19</v>
      </c>
      <c r="L40" s="21" t="str">
        <f>IF(B40=0," ",VLOOKUP($B40,[1]Спортсмены!$B$1:$H$65536,7,FALSE))</f>
        <v>Мицик Ю.И., Ивлев В.А.</v>
      </c>
    </row>
    <row r="41" spans="1:12" x14ac:dyDescent="0.25">
      <c r="A41" s="27"/>
      <c r="B41" s="222"/>
      <c r="C41" s="21" t="str">
        <f>IF(B41=0," ",VLOOKUP(B41,[1]Спортсмены!B$1:H$65536,2,FALSE))</f>
        <v xml:space="preserve"> </v>
      </c>
      <c r="D41" s="22" t="str">
        <f>IF(B41=0," ",VLOOKUP($B41,[1]Спортсмены!$B$1:$H$65536,3,FALSE))</f>
        <v xml:space="preserve"> </v>
      </c>
      <c r="E41" s="23" t="str">
        <f>IF(B41=0," ",IF(VLOOKUP($B41,[1]Спортсмены!$B$1:$H$65536,4,FALSE)=0," ",VLOOKUP($B41,[1]Спортсмены!$B$1:$H$65536,4,FALSE)))</f>
        <v xml:space="preserve"> </v>
      </c>
      <c r="F41" s="21" t="str">
        <f>IF(B41=0," ",VLOOKUP($B41,[1]Спортсмены!$B$1:$H$65536,5,FALSE))</f>
        <v xml:space="preserve"> </v>
      </c>
      <c r="G41" s="21" t="str">
        <f>IF(B41=0," ",VLOOKUP($B41,[1]Спортсмены!$B$1:$H$65536,6,FALSE))</f>
        <v xml:space="preserve"> </v>
      </c>
      <c r="H41" s="40"/>
      <c r="I41" s="42"/>
      <c r="J41" s="23"/>
      <c r="K41" s="23"/>
      <c r="L41" s="21" t="str">
        <f>IF(B41=0," ",VLOOKUP($B41,[1]Спортсмены!$B$1:$H$65536,7,FALSE))</f>
        <v xml:space="preserve"> </v>
      </c>
    </row>
    <row r="42" spans="1:12" ht="15.75" thickBot="1" x14ac:dyDescent="0.3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ht="15.75" thickTop="1" x14ac:dyDescent="0.25">
      <c r="A43" s="317"/>
      <c r="B43" s="317"/>
      <c r="C43" s="317"/>
      <c r="D43" s="317"/>
      <c r="E43" s="317"/>
      <c r="F43" s="317"/>
      <c r="G43" s="317"/>
      <c r="H43" s="317"/>
      <c r="I43" s="317"/>
      <c r="J43" s="317"/>
      <c r="K43" s="317"/>
      <c r="L43" s="317"/>
    </row>
    <row r="44" spans="1:12" ht="18" x14ac:dyDescent="0.25">
      <c r="A44" s="1"/>
      <c r="B44" s="2"/>
      <c r="C44" s="2"/>
      <c r="D44" s="2"/>
      <c r="E44" s="2"/>
      <c r="F44" s="2" t="s">
        <v>0</v>
      </c>
      <c r="G44" s="2"/>
      <c r="H44" s="2"/>
      <c r="I44" s="2"/>
      <c r="J44" s="2"/>
      <c r="K44" s="2"/>
      <c r="L44" s="2"/>
    </row>
    <row r="45" spans="1:12" ht="15.75" x14ac:dyDescent="0.25">
      <c r="A45" s="1"/>
      <c r="B45" s="4"/>
      <c r="C45" s="4"/>
      <c r="D45" s="4"/>
      <c r="E45" s="4"/>
      <c r="F45" s="412" t="s">
        <v>30</v>
      </c>
      <c r="G45" s="412"/>
      <c r="H45" s="4"/>
      <c r="I45"/>
      <c r="K45" s="317"/>
    </row>
    <row r="46" spans="1:12" ht="18.75" x14ac:dyDescent="0.3">
      <c r="A46" s="9"/>
      <c r="B46" s="6"/>
      <c r="C46" s="6"/>
      <c r="E46" s="10"/>
      <c r="F46" s="1"/>
      <c r="G46" s="1"/>
      <c r="H46" s="10"/>
      <c r="I46" s="413"/>
      <c r="J46" s="413"/>
      <c r="K46" s="6" t="s">
        <v>2</v>
      </c>
      <c r="L46" s="8"/>
    </row>
    <row r="47" spans="1:12" x14ac:dyDescent="0.25">
      <c r="A47" s="1"/>
      <c r="B47" s="67"/>
      <c r="C47" s="67"/>
      <c r="D47" s="12"/>
      <c r="E47" s="11"/>
      <c r="F47" s="1"/>
      <c r="G47" s="1"/>
      <c r="H47" s="13"/>
      <c r="I47" s="415"/>
      <c r="J47" s="415"/>
      <c r="K47" s="426" t="s">
        <v>94</v>
      </c>
      <c r="L47" s="426"/>
    </row>
    <row r="48" spans="1:12" x14ac:dyDescent="0.25">
      <c r="A48" s="416" t="s">
        <v>5</v>
      </c>
      <c r="B48" s="416" t="s">
        <v>6</v>
      </c>
      <c r="C48" s="416" t="s">
        <v>7</v>
      </c>
      <c r="D48" s="405" t="s">
        <v>8</v>
      </c>
      <c r="E48" s="405" t="s">
        <v>9</v>
      </c>
      <c r="F48" s="405" t="s">
        <v>10</v>
      </c>
      <c r="G48" s="405" t="s">
        <v>11</v>
      </c>
      <c r="H48" s="418" t="s">
        <v>12</v>
      </c>
      <c r="I48" s="419"/>
      <c r="J48" s="416" t="s">
        <v>13</v>
      </c>
      <c r="K48" s="405" t="s">
        <v>14</v>
      </c>
      <c r="L48" s="407" t="s">
        <v>15</v>
      </c>
    </row>
    <row r="49" spans="1:12" x14ac:dyDescent="0.25">
      <c r="A49" s="417"/>
      <c r="B49" s="417"/>
      <c r="C49" s="417"/>
      <c r="D49" s="417"/>
      <c r="E49" s="417"/>
      <c r="F49" s="417"/>
      <c r="G49" s="417"/>
      <c r="H49" s="427" t="s">
        <v>16</v>
      </c>
      <c r="I49" s="428"/>
      <c r="J49" s="417"/>
      <c r="K49" s="417"/>
      <c r="L49" s="408"/>
    </row>
    <row r="50" spans="1:12" x14ac:dyDescent="0.25">
      <c r="A50" s="15"/>
      <c r="B50" s="15"/>
      <c r="C50" s="15"/>
      <c r="D50" s="16"/>
      <c r="E50" s="15"/>
      <c r="F50" s="420" t="s">
        <v>101</v>
      </c>
      <c r="G50" s="420"/>
      <c r="H50" s="40"/>
      <c r="I50" s="413" t="s">
        <v>31</v>
      </c>
      <c r="J50" s="413"/>
      <c r="K50" s="255"/>
      <c r="L50" s="8" t="s">
        <v>125</v>
      </c>
    </row>
    <row r="51" spans="1:12" x14ac:dyDescent="0.25">
      <c r="A51" s="19">
        <v>1</v>
      </c>
      <c r="B51" s="80">
        <v>54</v>
      </c>
      <c r="C51" s="76" t="str">
        <f>IF(B51=0," ",VLOOKUP(B51,[1]Спортсмены!B$1:H$65536,2,FALSE))</f>
        <v>Шмелев Иван</v>
      </c>
      <c r="D51" s="77" t="str">
        <f>IF(B51=0," ",VLOOKUP($B51,[1]Спортсмены!$B$1:$H$65536,3,FALSE))</f>
        <v>20.07.1997</v>
      </c>
      <c r="E51" s="71" t="str">
        <f>IF(B51=0," ",IF(VLOOKUP($B51,[1]Спортсмены!$B$1:$H$65536,4,FALSE)=0," ",VLOOKUP($B51,[1]Спортсмены!$B$1:$H$65536,4,FALSE)))</f>
        <v>КМС</v>
      </c>
      <c r="F51" s="76" t="str">
        <f>IF(B51=0," ",VLOOKUP($B51,[1]Спортсмены!$B$1:$H$65536,5,FALSE))</f>
        <v>Ярославская</v>
      </c>
      <c r="G51" s="76" t="str">
        <f>IF(B51=0," ",VLOOKUP($B51,[1]Спортсмены!$B$1:$H$65536,6,FALSE))</f>
        <v>Ярославль, СДЮСШОР-19</v>
      </c>
      <c r="H51" s="75"/>
      <c r="I51" s="277">
        <v>5.7662037037037046E-4</v>
      </c>
      <c r="J51" s="71" t="str">
        <f>IF(I51=0," ",IF(I51&lt;=[1]Разряды!$D$6,[1]Разряды!$D$3,IF(I51&lt;=[1]Разряды!$E$6,[1]Разряды!$E$3,IF(I51&lt;=[1]Разряды!$F$6,[1]Разряды!$F$3,IF(I51&lt;=[1]Разряды!$G$6,[1]Разряды!$G$3,IF(I51&lt;=[1]Разряды!$H$6,[1]Разряды!$H$3,IF(I51&lt;=[1]Разряды!$I$6,[1]Разряды!$I$3,IF(I51&lt;=[1]Разряды!$J$6,[1]Разряды!$J$3,"б/р"))))))))</f>
        <v>кмс</v>
      </c>
      <c r="K51" s="71">
        <v>20</v>
      </c>
      <c r="L51" s="76" t="str">
        <f>IF(B51=0," ",VLOOKUP($B51,[1]Спортсмены!$B$1:$H$65536,7,FALSE))</f>
        <v>Таракановы Ю.Ф., А.В.</v>
      </c>
    </row>
    <row r="52" spans="1:12" x14ac:dyDescent="0.25">
      <c r="A52" s="19">
        <v>2</v>
      </c>
      <c r="B52" s="80">
        <v>349</v>
      </c>
      <c r="C52" s="76" t="str">
        <f>IF(B52=0," ",VLOOKUP(B52,[1]Спортсмены!B$1:H$65536,2,FALSE))</f>
        <v>Михеев Андрей</v>
      </c>
      <c r="D52" s="77" t="str">
        <f>IF(B52=0," ",VLOOKUP($B52,[1]Спортсмены!$B$1:$H$65536,3,FALSE))</f>
        <v>06.05.1998</v>
      </c>
      <c r="E52" s="71" t="str">
        <f>IF(B52=0," ",IF(VLOOKUP($B52,[1]Спортсмены!$B$1:$H$65536,4,FALSE)=0," ",VLOOKUP($B52,[1]Спортсмены!$B$1:$H$65536,4,FALSE)))</f>
        <v>КМС</v>
      </c>
      <c r="F52" s="76" t="str">
        <f>IF(B52=0," ",VLOOKUP($B52,[1]Спортсмены!$B$1:$H$65536,5,FALSE))</f>
        <v>Калининградская</v>
      </c>
      <c r="G52" s="76" t="str">
        <f>IF(B52=0," ",VLOOKUP($B52,[1]Спортсмены!$B$1:$H$65536,6,FALSE))</f>
        <v>Калининград, СДЮСШОР № 4</v>
      </c>
      <c r="H52" s="75"/>
      <c r="I52" s="277">
        <v>5.7916666666666663E-4</v>
      </c>
      <c r="J52" s="71" t="str">
        <f>IF(I52=0," ",IF(I52&lt;=[1]Разряды!$D$6,[1]Разряды!$D$3,IF(I52&lt;=[1]Разряды!$E$6,[1]Разряды!$E$3,IF(I52&lt;=[1]Разряды!$F$6,[1]Разряды!$F$3,IF(I52&lt;=[1]Разряды!$G$6,[1]Разряды!$G$3,IF(I52&lt;=[1]Разряды!$H$6,[1]Разряды!$H$3,IF(I52&lt;=[1]Разряды!$I$6,[1]Разряды!$I$3,IF(I52&lt;=[1]Разряды!$J$6,[1]Разряды!$J$3,"б/р"))))))))</f>
        <v>кмс</v>
      </c>
      <c r="K52" s="71">
        <v>17</v>
      </c>
      <c r="L52" s="318" t="str">
        <f>IF(B52=0," ",VLOOKUP($B52,[1]Спортсмены!$B$1:$H$65536,7,FALSE))</f>
        <v>Сельская Л.М., Гадиатова Н.В., Маляревич В.В.</v>
      </c>
    </row>
    <row r="53" spans="1:12" x14ac:dyDescent="0.25">
      <c r="A53" s="19">
        <v>3</v>
      </c>
      <c r="B53" s="80">
        <v>207</v>
      </c>
      <c r="C53" s="76" t="str">
        <f>IF(B53=0," ",VLOOKUP(B53,[1]Спортсмены!B$1:H$65536,2,FALSE))</f>
        <v>Григорьев Даниил</v>
      </c>
      <c r="D53" s="77" t="str">
        <f>IF(B53=0," ",VLOOKUP($B53,[1]Спортсмены!$B$1:$H$65536,3,FALSE))</f>
        <v>19.04.1998</v>
      </c>
      <c r="E53" s="71" t="str">
        <f>IF(B53=0," ",IF(VLOOKUP($B53,[1]Спортсмены!$B$1:$H$65536,4,FALSE)=0," ",VLOOKUP($B53,[1]Спортсмены!$B$1:$H$65536,4,FALSE)))</f>
        <v>1р</v>
      </c>
      <c r="F53" s="76" t="str">
        <f>IF(B53=0," ",VLOOKUP($B53,[1]Спортсмены!$B$1:$H$65536,5,FALSE))</f>
        <v>Архангельская</v>
      </c>
      <c r="G53" s="76" t="str">
        <f>IF(B53=0," ",VLOOKUP($B53,[1]Спортсмены!$B$1:$H$65536,6,FALSE))</f>
        <v>Архангельск, "ДЮСШ № 1"</v>
      </c>
      <c r="H53" s="75"/>
      <c r="I53" s="221">
        <v>5.9537037037037035E-4</v>
      </c>
      <c r="J53" s="71" t="str">
        <f>IF(I53=0," ",IF(I53&lt;=[1]Разряды!$D$6,[1]Разряды!$D$3,IF(I53&lt;=[1]Разряды!$E$6,[1]Разряды!$E$3,IF(I53&lt;=[1]Разряды!$F$6,[1]Разряды!$F$3,IF(I53&lt;=[1]Разряды!$G$6,[1]Разряды!$G$3,IF(I53&lt;=[1]Разряды!$H$6,[1]Разряды!$H$3,IF(I53&lt;=[1]Разряды!$I$6,[1]Разряды!$I$3,IF(I53&lt;=[1]Разряды!$J$6,[1]Разряды!$J$3,"б/р"))))))))</f>
        <v>1р</v>
      </c>
      <c r="K53" s="71">
        <v>15</v>
      </c>
      <c r="L53" s="76" t="str">
        <f>IF(B53=0," ",VLOOKUP($B53,[1]Спортсмены!$B$1:$H$65536,7,FALSE))</f>
        <v>Брюхова О.Б.</v>
      </c>
    </row>
    <row r="54" spans="1:12" x14ac:dyDescent="0.25">
      <c r="A54" s="27">
        <v>4</v>
      </c>
      <c r="B54" s="20">
        <v>66</v>
      </c>
      <c r="C54" s="76" t="str">
        <f>IF(B54=0," ",VLOOKUP(B54,[1]Спортсмены!B$1:H$65536,2,FALSE))</f>
        <v>Тихонов Олег</v>
      </c>
      <c r="D54" s="77" t="str">
        <f>IF(B54=0," ",VLOOKUP($B54,[1]Спортсмены!$B$1:$H$65536,3,FALSE))</f>
        <v>16.09.1998</v>
      </c>
      <c r="E54" s="71" t="str">
        <f>IF(B54=0," ",IF(VLOOKUP($B54,[1]Спортсмены!$B$1:$H$65536,4,FALSE)=0," ",VLOOKUP($B54,[1]Спортсмены!$B$1:$H$65536,4,FALSE)))</f>
        <v>1р</v>
      </c>
      <c r="F54" s="76" t="str">
        <f>IF(B54=0," ",VLOOKUP($B54,[1]Спортсмены!$B$1:$H$65536,5,FALSE))</f>
        <v>Ярославская</v>
      </c>
      <c r="G54" s="76" t="str">
        <f>IF(B54=0," ",VLOOKUP($B54,[1]Спортсмены!$B$1:$H$65536,6,FALSE))</f>
        <v>Ярославль, СДЮСШОР-19</v>
      </c>
      <c r="H54" s="75"/>
      <c r="I54" s="221">
        <v>5.9583333333333331E-4</v>
      </c>
      <c r="J54" s="71" t="str">
        <f>IF(I54=0," ",IF(I54&lt;=[1]Разряды!$D$6,[1]Разряды!$D$3,IF(I54&lt;=[1]Разряды!$E$6,[1]Разряды!$E$3,IF(I54&lt;=[1]Разряды!$F$6,[1]Разряды!$F$3,IF(I54&lt;=[1]Разряды!$G$6,[1]Разряды!$G$3,IF(I54&lt;=[1]Разряды!$H$6,[1]Разряды!$H$3,IF(I54&lt;=[1]Разряды!$I$6,[1]Разряды!$I$3,IF(I54&lt;=[1]Разряды!$J$6,[1]Разряды!$J$3,"б/р"))))))))</f>
        <v>1р</v>
      </c>
      <c r="K54" s="103" t="s">
        <v>28</v>
      </c>
      <c r="L54" s="76" t="str">
        <f>IF(B54=0," ",VLOOKUP($B54,[1]Спортсмены!$B$1:$H$65536,7,FALSE))</f>
        <v>Валяева С.П.</v>
      </c>
    </row>
    <row r="55" spans="1:12" x14ac:dyDescent="0.25">
      <c r="A55" s="27">
        <v>5</v>
      </c>
      <c r="B55" s="20">
        <v>235</v>
      </c>
      <c r="C55" s="76" t="str">
        <f>IF(B55=0," ",VLOOKUP(B55,[1]Спортсмены!B$1:H$65536,2,FALSE))</f>
        <v>Беляев Илья</v>
      </c>
      <c r="D55" s="77" t="str">
        <f>IF(B55=0," ",VLOOKUP($B55,[1]Спортсмены!$B$1:$H$65536,3,FALSE))</f>
        <v>18.01.1998</v>
      </c>
      <c r="E55" s="71" t="str">
        <f>IF(B55=0," ",IF(VLOOKUP($B55,[1]Спортсмены!$B$1:$H$65536,4,FALSE)=0," ",VLOOKUP($B55,[1]Спортсмены!$B$1:$H$65536,4,FALSE)))</f>
        <v>КМС</v>
      </c>
      <c r="F55" s="76" t="str">
        <f>IF(B55=0," ",VLOOKUP($B55,[1]Спортсмены!$B$1:$H$65536,5,FALSE))</f>
        <v>Вологодская</v>
      </c>
      <c r="G55" s="76" t="str">
        <f>IF(B55=0," ",VLOOKUP($B55,[1]Спортсмены!$B$1:$H$65536,6,FALSE))</f>
        <v>Череповец МБОУ ДОД "ДЮСШ № 2"</v>
      </c>
      <c r="H55" s="75"/>
      <c r="I55" s="277">
        <v>5.9629629629629627E-4</v>
      </c>
      <c r="J55" s="71" t="str">
        <f>IF(I55=0," ",IF(I55&lt;=[1]Разряды!$D$6,[1]Разряды!$D$3,IF(I55&lt;=[1]Разряды!$E$6,[1]Разряды!$E$3,IF(I55&lt;=[1]Разряды!$F$6,[1]Разряды!$F$3,IF(I55&lt;=[1]Разряды!$G$6,[1]Разряды!$G$3,IF(I55&lt;=[1]Разряды!$H$6,[1]Разряды!$H$3,IF(I55&lt;=[1]Разряды!$I$6,[1]Разряды!$I$3,IF(I55&lt;=[1]Разряды!$J$6,[1]Разряды!$J$3,"б/р"))))))))</f>
        <v>1р</v>
      </c>
      <c r="K55" s="103">
        <v>14</v>
      </c>
      <c r="L55" s="76" t="str">
        <f>IF(B55=0," ",VLOOKUP($B55,[1]Спортсмены!$B$1:$H$65536,7,FALSE))</f>
        <v>Лебедев А.В.</v>
      </c>
    </row>
    <row r="56" spans="1:12" ht="15" customHeight="1" x14ac:dyDescent="0.25">
      <c r="A56" s="27">
        <v>6</v>
      </c>
      <c r="B56" s="20">
        <v>350</v>
      </c>
      <c r="C56" s="76" t="str">
        <f>IF(B56=0," ",VLOOKUP(B56,[1]Спортсмены!B$1:H$65536,2,FALSE))</f>
        <v>Ионов Игорь</v>
      </c>
      <c r="D56" s="77" t="str">
        <f>IF(B56=0," ",VLOOKUP($B56,[1]Спортсмены!$B$1:$H$65536,3,FALSE))</f>
        <v>04.09.1998</v>
      </c>
      <c r="E56" s="71" t="str">
        <f>IF(B56=0," ",IF(VLOOKUP($B56,[1]Спортсмены!$B$1:$H$65536,4,FALSE)=0," ",VLOOKUP($B56,[1]Спортсмены!$B$1:$H$65536,4,FALSE)))</f>
        <v>1р</v>
      </c>
      <c r="F56" s="76" t="str">
        <f>IF(B56=0," ",VLOOKUP($B56,[1]Спортсмены!$B$1:$H$65536,5,FALSE))</f>
        <v>Калининградская</v>
      </c>
      <c r="G56" s="76" t="str">
        <f>IF(B56=0," ",VLOOKUP($B56,[1]Спортсмены!$B$1:$H$65536,6,FALSE))</f>
        <v>Калининград, СДЮСШОР № 4</v>
      </c>
      <c r="H56" s="75"/>
      <c r="I56" s="277">
        <v>5.9722222222222219E-4</v>
      </c>
      <c r="J56" s="71" t="str">
        <f>IF(I56=0," ",IF(I56&lt;=[1]Разряды!$D$6,[1]Разряды!$D$3,IF(I56&lt;=[1]Разряды!$E$6,[1]Разряды!$E$3,IF(I56&lt;=[1]Разряды!$F$6,[1]Разряды!$F$3,IF(I56&lt;=[1]Разряды!$G$6,[1]Разряды!$G$3,IF(I56&lt;=[1]Разряды!$H$6,[1]Разряды!$H$3,IF(I56&lt;=[1]Разряды!$I$6,[1]Разряды!$I$3,IF(I56&lt;=[1]Разряды!$J$6,[1]Разряды!$J$3,"б/р"))))))))</f>
        <v>1р</v>
      </c>
      <c r="K56" s="103" t="s">
        <v>19</v>
      </c>
      <c r="L56" s="319" t="str">
        <f>IF(B56=0," ",VLOOKUP($B56,[1]Спортсмены!$B$1:$H$65536,7,FALSE))</f>
        <v>Сельская Л.М., Маляревич В.В.</v>
      </c>
    </row>
    <row r="57" spans="1:12" x14ac:dyDescent="0.25">
      <c r="A57" s="27">
        <v>7</v>
      </c>
      <c r="B57" s="20">
        <v>141</v>
      </c>
      <c r="C57" s="76" t="str">
        <f>IF(B57=0," ",VLOOKUP(B57,[1]Спортсмены!B$1:H$65536,2,FALSE))</f>
        <v>Казанов Юрий</v>
      </c>
      <c r="D57" s="77" t="str">
        <f>IF(B57=0," ",VLOOKUP($B57,[1]Спортсмены!$B$1:$H$65536,3,FALSE))</f>
        <v>13.07.1998</v>
      </c>
      <c r="E57" s="71" t="str">
        <f>IF(B57=0," ",IF(VLOOKUP($B57,[1]Спортсмены!$B$1:$H$65536,4,FALSE)=0," ",VLOOKUP($B57,[1]Спортсмены!$B$1:$H$65536,4,FALSE)))</f>
        <v>1р</v>
      </c>
      <c r="F57" s="76" t="str">
        <f>IF(B57=0," ",VLOOKUP($B57,[1]Спортсмены!$B$1:$H$65536,5,FALSE))</f>
        <v>Ярославская</v>
      </c>
      <c r="G57" s="284" t="str">
        <f>IF(B57=0," ",VLOOKUP($B57,[1]Спортсмены!$B$1:$H$65536,6,FALSE))</f>
        <v>Ярославль, ГУ ЯО СШОР по л/а и адаптивному спорту</v>
      </c>
      <c r="H57" s="75"/>
      <c r="I57" s="221">
        <v>6.0289351851851856E-4</v>
      </c>
      <c r="J57" s="71" t="str">
        <f>IF(I57=0," ",IF(I57&lt;=[1]Разряды!$D$6,[1]Разряды!$D$3,IF(I57&lt;=[1]Разряды!$E$6,[1]Разряды!$E$3,IF(I57&lt;=[1]Разряды!$F$6,[1]Разряды!$F$3,IF(I57&lt;=[1]Разряды!$G$6,[1]Разряды!$G$3,IF(I57&lt;=[1]Разряды!$H$6,[1]Разряды!$H$3,IF(I57&lt;=[1]Разряды!$I$6,[1]Разряды!$I$3,IF(I57&lt;=[1]Разряды!$J$6,[1]Разряды!$J$3,"б/р"))))))))</f>
        <v>1р</v>
      </c>
      <c r="K57" s="103" t="s">
        <v>19</v>
      </c>
      <c r="L57" s="76" t="str">
        <f>IF(B57=0," ",VLOOKUP($B57,[1]Спортсмены!$B$1:$H$65536,7,FALSE))</f>
        <v>Филинова С.К., Лыкова О.В.</v>
      </c>
    </row>
    <row r="58" spans="1:12" x14ac:dyDescent="0.25">
      <c r="A58" s="27">
        <v>8</v>
      </c>
      <c r="B58" s="20">
        <v>204</v>
      </c>
      <c r="C58" s="76" t="str">
        <f>IF(B58=0," ",VLOOKUP(B58,[1]Спортсмены!B$1:H$65536,2,FALSE))</f>
        <v>Рудный Павел</v>
      </c>
      <c r="D58" s="77" t="str">
        <f>IF(B58=0," ",VLOOKUP($B58,[1]Спортсмены!$B$1:$H$65536,3,FALSE))</f>
        <v>20.04.1998</v>
      </c>
      <c r="E58" s="71" t="str">
        <f>IF(B58=0," ",IF(VLOOKUP($B58,[1]Спортсмены!$B$1:$H$65536,4,FALSE)=0," ",VLOOKUP($B58,[1]Спортсмены!$B$1:$H$65536,4,FALSE)))</f>
        <v>1р</v>
      </c>
      <c r="F58" s="76" t="str">
        <f>IF(B58=0," ",VLOOKUP($B58,[1]Спортсмены!$B$1:$H$65536,5,FALSE))</f>
        <v>Архангельская</v>
      </c>
      <c r="G58" s="76" t="str">
        <f>IF(B58=0," ",VLOOKUP($B58,[1]Спортсмены!$B$1:$H$65536,6,FALSE))</f>
        <v>Архангельск, "ДЮСШ № 1"</v>
      </c>
      <c r="H58" s="75"/>
      <c r="I58" s="277">
        <v>6.0439814814814807E-4</v>
      </c>
      <c r="J58" s="71" t="str">
        <f>IF(I58=0," ",IF(I58&lt;=[1]Разряды!$D$6,[1]Разряды!$D$3,IF(I58&lt;=[1]Разряды!$E$6,[1]Разряды!$E$3,IF(I58&lt;=[1]Разряды!$F$6,[1]Разряды!$F$3,IF(I58&lt;=[1]Разряды!$G$6,[1]Разряды!$G$3,IF(I58&lt;=[1]Разряды!$H$6,[1]Разряды!$H$3,IF(I58&lt;=[1]Разряды!$I$6,[1]Разряды!$I$3,IF(I58&lt;=[1]Разряды!$J$6,[1]Разряды!$J$3,"б/р"))))))))</f>
        <v>1р</v>
      </c>
      <c r="K58" s="103">
        <v>13</v>
      </c>
      <c r="L58" s="76" t="str">
        <f>IF(B58=0," ",VLOOKUP($B58,[1]Спортсмены!$B$1:$H$65536,7,FALSE))</f>
        <v>Брюхова О.Б.</v>
      </c>
    </row>
    <row r="59" spans="1:12" x14ac:dyDescent="0.25">
      <c r="A59" s="27">
        <v>9</v>
      </c>
      <c r="B59" s="20">
        <v>58</v>
      </c>
      <c r="C59" s="76" t="str">
        <f>IF(B59=0," ",VLOOKUP(B59,[1]Спортсмены!B$1:H$65536,2,FALSE))</f>
        <v>Колесник Дмитрий</v>
      </c>
      <c r="D59" s="77" t="str">
        <f>IF(B59=0," ",VLOOKUP($B59,[1]Спортсмены!$B$1:$H$65536,3,FALSE))</f>
        <v>26.05.1998</v>
      </c>
      <c r="E59" s="71" t="str">
        <f>IF(B59=0," ",IF(VLOOKUP($B59,[1]Спортсмены!$B$1:$H$65536,4,FALSE)=0," ",VLOOKUP($B59,[1]Спортсмены!$B$1:$H$65536,4,FALSE)))</f>
        <v>1р</v>
      </c>
      <c r="F59" s="76" t="str">
        <f>IF(B59=0," ",VLOOKUP($B59,[1]Спортсмены!$B$1:$H$65536,5,FALSE))</f>
        <v>Ярославская</v>
      </c>
      <c r="G59" s="76" t="str">
        <f>IF(B59=0," ",VLOOKUP($B59,[1]Спортсмены!$B$1:$H$65536,6,FALSE))</f>
        <v>Ярославль, СДЮСШОР-19</v>
      </c>
      <c r="H59" s="75"/>
      <c r="I59" s="221">
        <v>6.0451388888888892E-4</v>
      </c>
      <c r="J59" s="71" t="str">
        <f>IF(I59=0," ",IF(I59&lt;=[1]Разряды!$D$6,[1]Разряды!$D$3,IF(I59&lt;=[1]Разряды!$E$6,[1]Разряды!$E$3,IF(I59&lt;=[1]Разряды!$F$6,[1]Разряды!$F$3,IF(I59&lt;=[1]Разряды!$G$6,[1]Разряды!$G$3,IF(I59&lt;=[1]Разряды!$H$6,[1]Разряды!$H$3,IF(I59&lt;=[1]Разряды!$I$6,[1]Разряды!$I$3,IF(I59&lt;=[1]Разряды!$J$6,[1]Разряды!$J$3,"б/р"))))))))</f>
        <v>1р</v>
      </c>
      <c r="K59" s="103" t="s">
        <v>19</v>
      </c>
      <c r="L59" s="284" t="str">
        <f>IF(B59=0," ",VLOOKUP($B59,[1]Спортсмены!$B$1:$H$65536,7,FALSE))</f>
        <v>Таракановы Ю.Ф., А.В., Кузнецов А.А.</v>
      </c>
    </row>
    <row r="60" spans="1:12" x14ac:dyDescent="0.25">
      <c r="A60" s="27">
        <v>10</v>
      </c>
      <c r="B60" s="20">
        <v>203</v>
      </c>
      <c r="C60" s="76" t="str">
        <f>IF(B60=0," ",VLOOKUP(B60,[1]Спортсмены!B$1:H$65536,2,FALSE))</f>
        <v>Рябчиков Андрей</v>
      </c>
      <c r="D60" s="77" t="str">
        <f>IF(B60=0," ",VLOOKUP($B60,[1]Спортсмены!$B$1:$H$65536,3,FALSE))</f>
        <v>12.09.1997</v>
      </c>
      <c r="E60" s="71" t="str">
        <f>IF(B60=0," ",IF(VLOOKUP($B60,[1]Спортсмены!$B$1:$H$65536,4,FALSE)=0," ",VLOOKUP($B60,[1]Спортсмены!$B$1:$H$65536,4,FALSE)))</f>
        <v>1р</v>
      </c>
      <c r="F60" s="76" t="str">
        <f>IF(B60=0," ",VLOOKUP($B60,[1]Спортсмены!$B$1:$H$65536,5,FALSE))</f>
        <v>Архангельская</v>
      </c>
      <c r="G60" s="76" t="str">
        <f>IF(B60=0," ",VLOOKUP($B60,[1]Спортсмены!$B$1:$H$65536,6,FALSE))</f>
        <v>Архангельск, САФУ им. М.В. Ломоносова</v>
      </c>
      <c r="H60" s="75"/>
      <c r="I60" s="221">
        <v>6.0798611111111112E-4</v>
      </c>
      <c r="J60" s="71" t="str">
        <f>IF(I60=0," ",IF(I60&lt;=[1]Разряды!$D$6,[1]Разряды!$D$3,IF(I60&lt;=[1]Разряды!$E$6,[1]Разряды!$E$3,IF(I60&lt;=[1]Разряды!$F$6,[1]Разряды!$F$3,IF(I60&lt;=[1]Разряды!$G$6,[1]Разряды!$G$3,IF(I60&lt;=[1]Разряды!$H$6,[1]Разряды!$H$3,IF(I60&lt;=[1]Разряды!$I$6,[1]Разряды!$I$3,IF(I60&lt;=[1]Разряды!$J$6,[1]Разряды!$J$3,"б/р"))))))))</f>
        <v>1р</v>
      </c>
      <c r="K60" s="103">
        <v>12</v>
      </c>
      <c r="L60" s="76" t="str">
        <f>IF(B60=0," ",VLOOKUP($B60,[1]Спортсмены!$B$1:$H$65536,7,FALSE))</f>
        <v>Брюхова О.Б.</v>
      </c>
    </row>
    <row r="61" spans="1:12" x14ac:dyDescent="0.25">
      <c r="A61" s="27">
        <v>11</v>
      </c>
      <c r="B61" s="20">
        <v>206</v>
      </c>
      <c r="C61" s="76" t="str">
        <f>IF(B61=0," ",VLOOKUP(B61,[1]Спортсмены!B$1:H$65536,2,FALSE))</f>
        <v>Бугаев Кирилл</v>
      </c>
      <c r="D61" s="77" t="str">
        <f>IF(B61=0," ",VLOOKUP($B61,[1]Спортсмены!$B$1:$H$65536,3,FALSE))</f>
        <v>31.05.1998</v>
      </c>
      <c r="E61" s="71" t="str">
        <f>IF(B61=0," ",IF(VLOOKUP($B61,[1]Спортсмены!$B$1:$H$65536,4,FALSE)=0," ",VLOOKUP($B61,[1]Спортсмены!$B$1:$H$65536,4,FALSE)))</f>
        <v>1р</v>
      </c>
      <c r="F61" s="76" t="str">
        <f>IF(B61=0," ",VLOOKUP($B61,[1]Спортсмены!$B$1:$H$65536,5,FALSE))</f>
        <v>Архангельская</v>
      </c>
      <c r="G61" s="76" t="str">
        <f>IF(B61=0," ",VLOOKUP($B61,[1]Спортсмены!$B$1:$H$65536,6,FALSE))</f>
        <v>Архангельск, "ДЮСШ № 1"</v>
      </c>
      <c r="H61" s="75"/>
      <c r="I61" s="221">
        <v>6.0949074074074063E-4</v>
      </c>
      <c r="J61" s="71" t="str">
        <f>IF(I61=0," ",IF(I61&lt;=[1]Разряды!$D$6,[1]Разряды!$D$3,IF(I61&lt;=[1]Разряды!$E$6,[1]Разряды!$E$3,IF(I61&lt;=[1]Разряды!$F$6,[1]Разряды!$F$3,IF(I61&lt;=[1]Разряды!$G$6,[1]Разряды!$G$3,IF(I61&lt;=[1]Разряды!$H$6,[1]Разряды!$H$3,IF(I61&lt;=[1]Разряды!$I$6,[1]Разряды!$I$3,IF(I61&lt;=[1]Разряды!$J$6,[1]Разряды!$J$3,"б/р"))))))))</f>
        <v>1р</v>
      </c>
      <c r="K61" s="90">
        <v>11</v>
      </c>
      <c r="L61" s="76" t="str">
        <f>IF(B61=0," ",VLOOKUP($B61,[1]Спортсмены!$B$1:$H$65536,7,FALSE))</f>
        <v>Брюхова О.Б.</v>
      </c>
    </row>
    <row r="62" spans="1:12" x14ac:dyDescent="0.25">
      <c r="A62" s="27">
        <v>12</v>
      </c>
      <c r="B62" s="20">
        <v>380</v>
      </c>
      <c r="C62" s="76" t="str">
        <f>IF(B62=0," ",VLOOKUP(B62,[1]Спортсмены!B$1:H$65536,2,FALSE))</f>
        <v>Некрасов Александр</v>
      </c>
      <c r="D62" s="77" t="str">
        <f>IF(B62=0," ",VLOOKUP($B62,[1]Спортсмены!$B$1:$H$65536,3,FALSE))</f>
        <v>16.04.1997</v>
      </c>
      <c r="E62" s="71" t="str">
        <f>IF(B62=0," ",IF(VLOOKUP($B62,[1]Спортсмены!$B$1:$H$65536,4,FALSE)=0," ",VLOOKUP($B62,[1]Спортсмены!$B$1:$H$65536,4,FALSE)))</f>
        <v>1р</v>
      </c>
      <c r="F62" s="76" t="str">
        <f>IF(B62=0," ",VLOOKUP($B62,[1]Спортсмены!$B$1:$H$65536,5,FALSE))</f>
        <v>Ивановская</v>
      </c>
      <c r="G62" s="76" t="str">
        <f>IF(B62=0," ",VLOOKUP($B62,[1]Спортсмены!$B$1:$H$65536,6,FALSE))</f>
        <v>Иваново, СДЮСШОР-6</v>
      </c>
      <c r="H62" s="75"/>
      <c r="I62" s="277">
        <v>6.1041666666666666E-4</v>
      </c>
      <c r="J62" s="71" t="str">
        <f>IF(I62=0," ",IF(I62&lt;=[1]Разряды!$D$6,[1]Разряды!$D$3,IF(I62&lt;=[1]Разряды!$E$6,[1]Разряды!$E$3,IF(I62&lt;=[1]Разряды!$F$6,[1]Разряды!$F$3,IF(I62&lt;=[1]Разряды!$G$6,[1]Разряды!$G$3,IF(I62&lt;=[1]Разряды!$H$6,[1]Разряды!$H$3,IF(I62&lt;=[1]Разряды!$I$6,[1]Разряды!$I$3,IF(I62&lt;=[1]Разряды!$J$6,[1]Разряды!$J$3,"б/р"))))))))</f>
        <v>1р</v>
      </c>
      <c r="K62" s="103">
        <v>10</v>
      </c>
      <c r="L62" s="76" t="str">
        <f>IF(B62=0," ",VLOOKUP($B62,[1]Спортсмены!$B$1:$H$65536,7,FALSE))</f>
        <v xml:space="preserve">Магницкий М.В. </v>
      </c>
    </row>
    <row r="63" spans="1:12" x14ac:dyDescent="0.25">
      <c r="A63" s="27">
        <v>13</v>
      </c>
      <c r="B63" s="71">
        <v>400</v>
      </c>
      <c r="C63" s="76" t="str">
        <f>IF(B63=0," ",VLOOKUP(B63,[1]Спортсмены!B$1:H$65536,2,FALSE))</f>
        <v>Кузьмин Михаил</v>
      </c>
      <c r="D63" s="77" t="str">
        <f>IF(B63=0," ",VLOOKUP($B63,[1]Спортсмены!$B$1:$H$65536,3,FALSE))</f>
        <v>19.06.1997</v>
      </c>
      <c r="E63" s="71" t="str">
        <f>IF(B63=0," ",IF(VLOOKUP($B63,[1]Спортсмены!$B$1:$H$65536,4,FALSE)=0," ",VLOOKUP($B63,[1]Спортсмены!$B$1:$H$65536,4,FALSE)))</f>
        <v>1р</v>
      </c>
      <c r="F63" s="76" t="str">
        <f>IF(B63=0," ",VLOOKUP($B63,[1]Спортсмены!$B$1:$H$65536,5,FALSE))</f>
        <v>Ивановская</v>
      </c>
      <c r="G63" s="76" t="str">
        <f>IF(B63=0," ",VLOOKUP($B63,[1]Спортсмены!$B$1:$H$65536,6,FALSE))</f>
        <v>Иваново, ИГЭУ им. В.И. Ленина</v>
      </c>
      <c r="H63" s="75"/>
      <c r="I63" s="221">
        <v>6.1574074074074081E-4</v>
      </c>
      <c r="J63" s="71" t="str">
        <f>IF(I63=0," ",IF(I63&lt;=[1]Разряды!$D$6,[1]Разряды!$D$3,IF(I63&lt;=[1]Разряды!$E$6,[1]Разряды!$E$3,IF(I63&lt;=[1]Разряды!$F$6,[1]Разряды!$F$3,IF(I63&lt;=[1]Разряды!$G$6,[1]Разряды!$G$3,IF(I63&lt;=[1]Разряды!$H$6,[1]Разряды!$H$3,IF(I63&lt;=[1]Разряды!$I$6,[1]Разряды!$I$3,IF(I63&lt;=[1]Разряды!$J$6,[1]Разряды!$J$3,"б/р"))))))))</f>
        <v>2р</v>
      </c>
      <c r="K63" s="103" t="s">
        <v>19</v>
      </c>
      <c r="L63" s="76" t="str">
        <f>IF(B63=0," ",VLOOKUP($B63,[1]Спортсмены!$B$1:$H$65536,7,FALSE))</f>
        <v>Чахунов Е.И.</v>
      </c>
    </row>
    <row r="64" spans="1:12" x14ac:dyDescent="0.25">
      <c r="A64" s="27">
        <v>14</v>
      </c>
      <c r="B64" s="20">
        <v>470</v>
      </c>
      <c r="C64" s="76" t="str">
        <f>IF(B64=0," ",VLOOKUP(B64,[1]Спортсмены!B$1:H$65536,2,FALSE))</f>
        <v>Соловьев Дмитрий</v>
      </c>
      <c r="D64" s="77" t="str">
        <f>IF(B64=0," ",VLOOKUP($B64,[1]Спортсмены!$B$1:$H$65536,3,FALSE))</f>
        <v>01.09.1998</v>
      </c>
      <c r="E64" s="71" t="str">
        <f>IF(B64=0," ",IF(VLOOKUP($B64,[1]Спортсмены!$B$1:$H$65536,4,FALSE)=0," ",VLOOKUP($B64,[1]Спортсмены!$B$1:$H$65536,4,FALSE)))</f>
        <v>1р</v>
      </c>
      <c r="F64" s="76" t="str">
        <f>IF(B64=0," ",VLOOKUP($B64,[1]Спортсмены!$B$1:$H$65536,5,FALSE))</f>
        <v>Ивановская</v>
      </c>
      <c r="G64" s="76" t="str">
        <f>IF(B64=0," ",VLOOKUP($B64,[1]Спортсмены!$B$1:$H$65536,6,FALSE))</f>
        <v>Кинешма, СДЮСШОР им. ОЧ С.Клюгина</v>
      </c>
      <c r="H64" s="75"/>
      <c r="I64" s="277">
        <v>6.1585648148148144E-4</v>
      </c>
      <c r="J64" s="71" t="str">
        <f>IF(I64=0," ",IF(I64&lt;=[1]Разряды!$D$6,[1]Разряды!$D$3,IF(I64&lt;=[1]Разряды!$E$6,[1]Разряды!$E$3,IF(I64&lt;=[1]Разряды!$F$6,[1]Разряды!$F$3,IF(I64&lt;=[1]Разряды!$G$6,[1]Разряды!$G$3,IF(I64&lt;=[1]Разряды!$H$6,[1]Разряды!$H$3,IF(I64&lt;=[1]Разряды!$I$6,[1]Разряды!$I$3,IF(I64&lt;=[1]Разряды!$J$6,[1]Разряды!$J$3,"б/р"))))))))</f>
        <v>2р</v>
      </c>
      <c r="K64" s="103">
        <v>9</v>
      </c>
      <c r="L64" s="76" t="str">
        <f>IF(B64=0," ",VLOOKUP($B64,[1]Спортсмены!$B$1:$H$65536,7,FALSE))</f>
        <v>Яковлев А.Н.</v>
      </c>
    </row>
    <row r="65" spans="1:12" x14ac:dyDescent="0.25">
      <c r="A65" s="27">
        <v>15</v>
      </c>
      <c r="B65" s="20">
        <v>278</v>
      </c>
      <c r="C65" s="76" t="str">
        <f>IF(B65=0," ",VLOOKUP(B65,[1]Спортсмены!B$1:H$65536,2,FALSE))</f>
        <v>Булатов Сергей</v>
      </c>
      <c r="D65" s="77" t="str">
        <f>IF(B65=0," ",VLOOKUP($B65,[1]Спортсмены!$B$1:$H$65536,3,FALSE))</f>
        <v>08.10.1998</v>
      </c>
      <c r="E65" s="71" t="str">
        <f>IF(B65=0," ",IF(VLOOKUP($B65,[1]Спортсмены!$B$1:$H$65536,4,FALSE)=0," ",VLOOKUP($B65,[1]Спортсмены!$B$1:$H$65536,4,FALSE)))</f>
        <v>1р</v>
      </c>
      <c r="F65" s="76" t="str">
        <f>IF(B65=0," ",VLOOKUP($B65,[1]Спортсмены!$B$1:$H$65536,5,FALSE))</f>
        <v>Владимирская</v>
      </c>
      <c r="G65" s="76" t="str">
        <f>IF(B65=0," ",VLOOKUP($B65,[1]Спортсмены!$B$1:$H$65536,6,FALSE))</f>
        <v>Ковров, СК "Вымпел"</v>
      </c>
      <c r="H65" s="75"/>
      <c r="I65" s="277">
        <v>6.1620370370370377E-4</v>
      </c>
      <c r="J65" s="71" t="str">
        <f>IF(I65=0," ",IF(I65&lt;=[1]Разряды!$D$6,[1]Разряды!$D$3,IF(I65&lt;=[1]Разряды!$E$6,[1]Разряды!$E$3,IF(I65&lt;=[1]Разряды!$F$6,[1]Разряды!$F$3,IF(I65&lt;=[1]Разряды!$G$6,[1]Разряды!$G$3,IF(I65&lt;=[1]Разряды!$H$6,[1]Разряды!$H$3,IF(I65&lt;=[1]Разряды!$I$6,[1]Разряды!$I$3,IF(I65&lt;=[1]Разряды!$J$6,[1]Разряды!$J$3,"б/р"))))))))</f>
        <v>2р</v>
      </c>
      <c r="K65" s="103" t="s">
        <v>19</v>
      </c>
      <c r="L65" s="76" t="str">
        <f>IF(B65=0," ",VLOOKUP($B65,[1]Спортсмены!$B$1:$H$65536,7,FALSE))</f>
        <v>Птушкина Н.И.</v>
      </c>
    </row>
    <row r="66" spans="1:12" x14ac:dyDescent="0.25">
      <c r="A66" s="27">
        <v>16</v>
      </c>
      <c r="B66" s="20">
        <v>209</v>
      </c>
      <c r="C66" s="76" t="str">
        <f>IF(B66=0," ",VLOOKUP(B66,[1]Спортсмены!B$1:H$65536,2,FALSE))</f>
        <v>Шаньгин Владислав</v>
      </c>
      <c r="D66" s="77" t="str">
        <f>IF(B66=0," ",VLOOKUP($B66,[1]Спортсмены!$B$1:$H$65536,3,FALSE))</f>
        <v>22.03.1998</v>
      </c>
      <c r="E66" s="71" t="str">
        <f>IF(B66=0," ",IF(VLOOKUP($B66,[1]Спортсмены!$B$1:$H$65536,4,FALSE)=0," ",VLOOKUP($B66,[1]Спортсмены!$B$1:$H$65536,4,FALSE)))</f>
        <v>1р</v>
      </c>
      <c r="F66" s="76" t="str">
        <f>IF(B66=0," ",VLOOKUP($B66,[1]Спортсмены!$B$1:$H$65536,5,FALSE))</f>
        <v>Архангельская</v>
      </c>
      <c r="G66" s="74" t="str">
        <f>IF(B66=0," ",VLOOKUP($B66,[1]Спортсмены!$B$1:$H$65536,6,FALSE))</f>
        <v>Архангельск, АПК "ДЮСШ № 1"</v>
      </c>
      <c r="H66" s="75"/>
      <c r="I66" s="221">
        <v>6.2025462962962967E-4</v>
      </c>
      <c r="J66" s="71" t="str">
        <f>IF(I66=0," ",IF(I66&lt;=[1]Разряды!$D$6,[1]Разряды!$D$3,IF(I66&lt;=[1]Разряды!$E$6,[1]Разряды!$E$3,IF(I66&lt;=[1]Разряды!$F$6,[1]Разряды!$F$3,IF(I66&lt;=[1]Разряды!$G$6,[1]Разряды!$G$3,IF(I66&lt;=[1]Разряды!$H$6,[1]Разряды!$H$3,IF(I66&lt;=[1]Разряды!$I$6,[1]Разряды!$I$3,IF(I66&lt;=[1]Разряды!$J$6,[1]Разряды!$J$3,"б/р"))))))))</f>
        <v>2р</v>
      </c>
      <c r="K66" s="103">
        <v>8</v>
      </c>
      <c r="L66" s="76" t="str">
        <f>IF(B66=0," ",VLOOKUP($B66,[1]Спортсмены!$B$1:$H$65536,7,FALSE))</f>
        <v>Брюхова О.Б.</v>
      </c>
    </row>
    <row r="67" spans="1:12" x14ac:dyDescent="0.25">
      <c r="A67" s="27">
        <v>17</v>
      </c>
      <c r="B67" s="20">
        <v>310</v>
      </c>
      <c r="C67" s="76" t="str">
        <f>IF(B67=0," ",VLOOKUP(B67,[1]Спортсмены!B$1:H$65536,2,FALSE))</f>
        <v>Тимофеев Сергей</v>
      </c>
      <c r="D67" s="77" t="str">
        <f>IF(B67=0," ",VLOOKUP($B67,[1]Спортсмены!$B$1:$H$65536,3,FALSE))</f>
        <v>20.11.1997</v>
      </c>
      <c r="E67" s="71" t="str">
        <f>IF(B67=0," ",IF(VLOOKUP($B67,[1]Спортсмены!$B$1:$H$65536,4,FALSE)=0," ",VLOOKUP($B67,[1]Спортсмены!$B$1:$H$65536,4,FALSE)))</f>
        <v>2р</v>
      </c>
      <c r="F67" s="76" t="str">
        <f>IF(B67=0," ",VLOOKUP($B67,[1]Спортсмены!$B$1:$H$65536,5,FALSE))</f>
        <v>Мурманская</v>
      </c>
      <c r="G67" s="76" t="str">
        <f>IF(B67=0," ",VLOOKUP($B67,[1]Спортсмены!$B$1:$H$65536,6,FALSE))</f>
        <v>Североморск, СДЮСШОР № 4</v>
      </c>
      <c r="H67" s="75"/>
      <c r="I67" s="221">
        <v>6.2129629629629622E-4</v>
      </c>
      <c r="J67" s="71" t="str">
        <f>IF(I67=0," ",IF(I67&lt;=[1]Разряды!$D$6,[1]Разряды!$D$3,IF(I67&lt;=[1]Разряды!$E$6,[1]Разряды!$E$3,IF(I67&lt;=[1]Разряды!$F$6,[1]Разряды!$F$3,IF(I67&lt;=[1]Разряды!$G$6,[1]Разряды!$G$3,IF(I67&lt;=[1]Разряды!$H$6,[1]Разряды!$H$3,IF(I67&lt;=[1]Разряды!$I$6,[1]Разряды!$I$3,IF(I67&lt;=[1]Разряды!$J$6,[1]Разряды!$J$3,"б/р"))))))))</f>
        <v>2р</v>
      </c>
      <c r="K67" s="103">
        <v>7</v>
      </c>
      <c r="L67" s="76" t="str">
        <f>IF(B67=0," ",VLOOKUP($B67,[1]Спортсмены!$B$1:$H$65536,7,FALSE))</f>
        <v>Агупова О.Б., Кацан Т.Н.</v>
      </c>
    </row>
    <row r="68" spans="1:12" x14ac:dyDescent="0.25">
      <c r="A68" s="27">
        <v>18</v>
      </c>
      <c r="B68" s="20">
        <v>83</v>
      </c>
      <c r="C68" s="76" t="str">
        <f>IF(B68=0," ",VLOOKUP(B68,[1]Спортсмены!B$1:H$65536,2,FALSE))</f>
        <v>Ильичев Алексей</v>
      </c>
      <c r="D68" s="77" t="str">
        <f>IF(B68=0," ",VLOOKUP($B68,[1]Спортсмены!$B$1:$H$65536,3,FALSE))</f>
        <v>08.03.1997</v>
      </c>
      <c r="E68" s="71" t="str">
        <f>IF(B68=0," ",IF(VLOOKUP($B68,[1]Спортсмены!$B$1:$H$65536,4,FALSE)=0," ",VLOOKUP($B68,[1]Спортсмены!$B$1:$H$65536,4,FALSE)))</f>
        <v>1р</v>
      </c>
      <c r="F68" s="76" t="str">
        <f>IF(B68=0," ",VLOOKUP($B68,[1]Спортсмены!$B$1:$H$65536,5,FALSE))</f>
        <v>Ярославская</v>
      </c>
      <c r="G68" s="76" t="str">
        <f>IF(B68=0," ",VLOOKUP($B68,[1]Спортсмены!$B$1:$H$65536,6,FALSE))</f>
        <v>Рыбинск, СДЮСШОР-2</v>
      </c>
      <c r="H68" s="75"/>
      <c r="I68" s="221">
        <v>6.2523148148148149E-4</v>
      </c>
      <c r="J68" s="71" t="str">
        <f>IF(I68=0," ",IF(I68&lt;=[1]Разряды!$D$6,[1]Разряды!$D$3,IF(I68&lt;=[1]Разряды!$E$6,[1]Разряды!$E$3,IF(I68&lt;=[1]Разряды!$F$6,[1]Разряды!$F$3,IF(I68&lt;=[1]Разряды!$G$6,[1]Разряды!$G$3,IF(I68&lt;=[1]Разряды!$H$6,[1]Разряды!$H$3,IF(I68&lt;=[1]Разряды!$I$6,[1]Разряды!$I$3,IF(I68&lt;=[1]Разряды!$J$6,[1]Разряды!$J$3,"б/р"))))))))</f>
        <v>2р</v>
      </c>
      <c r="K68" s="103" t="s">
        <v>19</v>
      </c>
      <c r="L68" s="76" t="str">
        <f>IF(B68=0," ",VLOOKUP($B68,[1]Спортсмены!$B$1:$H$65536,7,FALSE))</f>
        <v>Мокроусов А.Ю.</v>
      </c>
    </row>
    <row r="69" spans="1:12" x14ac:dyDescent="0.25">
      <c r="A69" s="27">
        <v>19</v>
      </c>
      <c r="B69" s="20">
        <v>408</v>
      </c>
      <c r="C69" s="76" t="str">
        <f>IF(B69=0," ",VLOOKUP(B69,[1]Спортсмены!B$1:H$65536,2,FALSE))</f>
        <v>Кнутов Максим</v>
      </c>
      <c r="D69" s="77" t="str">
        <f>IF(B69=0," ",VLOOKUP($B69,[1]Спортсмены!$B$1:$H$65536,3,FALSE))</f>
        <v>29.05.1998</v>
      </c>
      <c r="E69" s="71" t="str">
        <f>IF(B69=0," ",IF(VLOOKUP($B69,[1]Спортсмены!$B$1:$H$65536,4,FALSE)=0," ",VLOOKUP($B69,[1]Спортсмены!$B$1:$H$65536,4,FALSE)))</f>
        <v>2р</v>
      </c>
      <c r="F69" s="76" t="str">
        <f>IF(B69=0," ",VLOOKUP($B69,[1]Спортсмены!$B$1:$H$65536,5,FALSE))</f>
        <v>Костромская</v>
      </c>
      <c r="G69" s="76" t="str">
        <f>IF(B69=0," ",VLOOKUP($B69,[1]Спортсмены!$B$1:$H$65536,6,FALSE))</f>
        <v>Шарья, СДЮСШОР</v>
      </c>
      <c r="H69" s="75"/>
      <c r="I69" s="221">
        <v>6.3877314814814808E-4</v>
      </c>
      <c r="J69" s="71" t="str">
        <f>IF(I69=0," ",IF(I69&lt;=[1]Разряды!$D$6,[1]Разряды!$D$3,IF(I69&lt;=[1]Разряды!$E$6,[1]Разряды!$E$3,IF(I69&lt;=[1]Разряды!$F$6,[1]Разряды!$F$3,IF(I69&lt;=[1]Разряды!$G$6,[1]Разряды!$G$3,IF(I69&lt;=[1]Разряды!$H$6,[1]Разряды!$H$3,IF(I69&lt;=[1]Разряды!$I$6,[1]Разряды!$I$3,IF(I69&lt;=[1]Разряды!$J$6,[1]Разряды!$J$3,"б/р"))))))))</f>
        <v>2р</v>
      </c>
      <c r="K69" s="90">
        <v>6</v>
      </c>
      <c r="L69" s="76" t="str">
        <f>IF(B69=0," ",VLOOKUP($B69,[1]Спортсмены!$B$1:$H$65536,7,FALSE))</f>
        <v>Аскеров А.М.</v>
      </c>
    </row>
    <row r="70" spans="1:12" x14ac:dyDescent="0.25">
      <c r="A70" s="27">
        <v>20</v>
      </c>
      <c r="B70" s="20">
        <v>444</v>
      </c>
      <c r="C70" s="76" t="str">
        <f>IF(B70=0," ",VLOOKUP(B70,[1]Спортсмены!B$1:H$65536,2,FALSE))</f>
        <v>Коровин Артем</v>
      </c>
      <c r="D70" s="77" t="str">
        <f>IF(B70=0," ",VLOOKUP($B70,[1]Спортсмены!$B$1:$H$65536,3,FALSE))</f>
        <v>11.06.1997</v>
      </c>
      <c r="E70" s="71" t="str">
        <f>IF(B70=0," ",IF(VLOOKUP($B70,[1]Спортсмены!$B$1:$H$65536,4,FALSE)=0," ",VLOOKUP($B70,[1]Спортсмены!$B$1:$H$65536,4,FALSE)))</f>
        <v>2р</v>
      </c>
      <c r="F70" s="76" t="str">
        <f>IF(B70=0," ",VLOOKUP($B70,[1]Спортсмены!$B$1:$H$65536,5,FALSE))</f>
        <v>Ярославская</v>
      </c>
      <c r="G70" s="76" t="str">
        <f>IF(B70=0," ",VLOOKUP($B70,[1]Спортсмены!$B$1:$H$65536,6,FALSE))</f>
        <v>Ярославль, СДЮСШОР-19</v>
      </c>
      <c r="H70" s="75"/>
      <c r="I70" s="221">
        <v>6.4814814814814813E-4</v>
      </c>
      <c r="J70" s="71" t="str">
        <f>IF(I70=0," ",IF(I70&lt;=[1]Разряды!$D$6,[1]Разряды!$D$3,IF(I70&lt;=[1]Разряды!$E$6,[1]Разряды!$E$3,IF(I70&lt;=[1]Разряды!$F$6,[1]Разряды!$F$3,IF(I70&lt;=[1]Разряды!$G$6,[1]Разряды!$G$3,IF(I70&lt;=[1]Разряды!$H$6,[1]Разряды!$H$3,IF(I70&lt;=[1]Разряды!$I$6,[1]Разряды!$I$3,IF(I70&lt;=[1]Разряды!$J$6,[1]Разряды!$J$3,"б/р"))))))))</f>
        <v>2р</v>
      </c>
      <c r="K70" s="103" t="s">
        <v>19</v>
      </c>
      <c r="L70" s="76" t="str">
        <f>IF(B70=0," ",VLOOKUP($B70,[1]Спортсмены!$B$1:$H$65536,7,FALSE))</f>
        <v>Круговой К.Н.</v>
      </c>
    </row>
    <row r="71" spans="1:12" x14ac:dyDescent="0.25">
      <c r="A71" s="27">
        <v>21</v>
      </c>
      <c r="B71" s="20">
        <v>409</v>
      </c>
      <c r="C71" s="76" t="str">
        <f>IF(B71=0," ",VLOOKUP(B71,[1]Спортсмены!B$1:H$65536,2,FALSE))</f>
        <v>Бусыгин Вячеслав</v>
      </c>
      <c r="D71" s="77" t="str">
        <f>IF(B71=0," ",VLOOKUP($B71,[1]Спортсмены!$B$1:$H$65536,3,FALSE))</f>
        <v>05.05.1998</v>
      </c>
      <c r="E71" s="71" t="str">
        <f>IF(B71=0," ",IF(VLOOKUP($B71,[1]Спортсмены!$B$1:$H$65536,4,FALSE)=0," ",VLOOKUP($B71,[1]Спортсмены!$B$1:$H$65536,4,FALSE)))</f>
        <v>2р</v>
      </c>
      <c r="F71" s="76" t="str">
        <f>IF(B71=0," ",VLOOKUP($B71,[1]Спортсмены!$B$1:$H$65536,5,FALSE))</f>
        <v>Костромская</v>
      </c>
      <c r="G71" s="76" t="str">
        <f>IF(B71=0," ",VLOOKUP($B71,[1]Спортсмены!$B$1:$H$65536,6,FALSE))</f>
        <v>Шарья, СДЮСШОР</v>
      </c>
      <c r="H71" s="75"/>
      <c r="I71" s="221">
        <v>6.5520833333333327E-4</v>
      </c>
      <c r="J71" s="71" t="str">
        <f>IF(I71=0," ",IF(I71&lt;=[1]Разряды!$D$6,[1]Разряды!$D$3,IF(I71&lt;=[1]Разряды!$E$6,[1]Разряды!$E$3,IF(I71&lt;=[1]Разряды!$F$6,[1]Разряды!$F$3,IF(I71&lt;=[1]Разряды!$G$6,[1]Разряды!$G$3,IF(I71&lt;=[1]Разряды!$H$6,[1]Разряды!$H$3,IF(I71&lt;=[1]Разряды!$I$6,[1]Разряды!$I$3,IF(I71&lt;=[1]Разряды!$J$6,[1]Разряды!$J$3,"б/р"))))))))</f>
        <v>2р</v>
      </c>
      <c r="K71" s="90">
        <v>5</v>
      </c>
      <c r="L71" s="76" t="str">
        <f>IF(B71=0," ",VLOOKUP($B71,[1]Спортсмены!$B$1:$H$65536,7,FALSE))</f>
        <v>Аскеров А.М.</v>
      </c>
    </row>
    <row r="72" spans="1:12" x14ac:dyDescent="0.25">
      <c r="A72" s="27">
        <v>22</v>
      </c>
      <c r="B72" s="20">
        <v>56</v>
      </c>
      <c r="C72" s="76" t="str">
        <f>IF(B72=0," ",VLOOKUP(B72,[1]Спортсмены!B$1:H$65536,2,FALSE))</f>
        <v>Воробьев Никита</v>
      </c>
      <c r="D72" s="77" t="str">
        <f>IF(B72=0," ",VLOOKUP($B72,[1]Спортсмены!$B$1:$H$65536,3,FALSE))</f>
        <v>23.07.1997</v>
      </c>
      <c r="E72" s="71" t="str">
        <f>IF(B72=0," ",IF(VLOOKUP($B72,[1]Спортсмены!$B$1:$H$65536,4,FALSE)=0," ",VLOOKUP($B72,[1]Спортсмены!$B$1:$H$65536,4,FALSE)))</f>
        <v>2р</v>
      </c>
      <c r="F72" s="76" t="str">
        <f>IF(B72=0," ",VLOOKUP($B72,[1]Спортсмены!$B$1:$H$65536,5,FALSE))</f>
        <v>Ярославская</v>
      </c>
      <c r="G72" s="76" t="str">
        <f>IF(B72=0," ",VLOOKUP($B72,[1]Спортсмены!$B$1:$H$65536,6,FALSE))</f>
        <v>Ярославль, СДЮСШОР-19</v>
      </c>
      <c r="H72" s="75"/>
      <c r="I72" s="221">
        <v>6.6412037037037036E-4</v>
      </c>
      <c r="J72" s="71" t="str">
        <f>IF(I72=0," ",IF(I72&lt;=[1]Разряды!$D$6,[1]Разряды!$D$3,IF(I72&lt;=[1]Разряды!$E$6,[1]Разряды!$E$3,IF(I72&lt;=[1]Разряды!$F$6,[1]Разряды!$F$3,IF(I72&lt;=[1]Разряды!$G$6,[1]Разряды!$G$3,IF(I72&lt;=[1]Разряды!$H$6,[1]Разряды!$H$3,IF(I72&lt;=[1]Разряды!$I$6,[1]Разряды!$I$3,IF(I72&lt;=[1]Разряды!$J$6,[1]Разряды!$J$3,"б/р"))))))))</f>
        <v>3р</v>
      </c>
      <c r="K72" s="103" t="s">
        <v>19</v>
      </c>
      <c r="L72" s="76" t="str">
        <f>IF(B72=0," ",VLOOKUP($B72,[1]Спортсмены!$B$1:$H$65536,7,FALSE))</f>
        <v>Таракановы Ю.Ф., А.В.</v>
      </c>
    </row>
    <row r="73" spans="1:12" ht="15.75" thickBot="1" x14ac:dyDescent="0.3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</row>
    <row r="74" spans="1:12" ht="15.75" thickTop="1" x14ac:dyDescent="0.25">
      <c r="H74"/>
      <c r="I74"/>
    </row>
    <row r="75" spans="1:12" ht="18" x14ac:dyDescent="0.25">
      <c r="A75" s="1"/>
      <c r="B75" s="2"/>
      <c r="C75" s="2"/>
      <c r="D75" s="2"/>
      <c r="E75" s="2"/>
      <c r="F75" s="2" t="s">
        <v>0</v>
      </c>
      <c r="G75" s="2"/>
      <c r="H75" s="2"/>
      <c r="I75" s="2"/>
      <c r="J75" s="2"/>
      <c r="K75" s="2"/>
      <c r="L75" s="2"/>
    </row>
    <row r="76" spans="1:12" ht="15.75" x14ac:dyDescent="0.25">
      <c r="A76" s="1"/>
      <c r="B76" s="4"/>
      <c r="C76" s="4"/>
      <c r="D76" s="4"/>
      <c r="E76" s="4"/>
      <c r="F76" s="412" t="s">
        <v>30</v>
      </c>
      <c r="G76" s="412"/>
      <c r="H76" s="4"/>
      <c r="I76"/>
      <c r="K76" s="317"/>
    </row>
    <row r="77" spans="1:12" ht="18.75" x14ac:dyDescent="0.3">
      <c r="A77" s="9"/>
      <c r="B77" s="6"/>
      <c r="C77" s="6"/>
      <c r="E77" s="10"/>
      <c r="F77" s="1"/>
      <c r="G77" s="1"/>
      <c r="H77" s="10"/>
      <c r="I77" s="413"/>
      <c r="J77" s="413"/>
      <c r="K77" s="6" t="s">
        <v>2</v>
      </c>
      <c r="L77" s="8"/>
    </row>
    <row r="78" spans="1:12" x14ac:dyDescent="0.25">
      <c r="A78" s="1"/>
      <c r="B78" s="67"/>
      <c r="C78" s="67"/>
      <c r="D78" s="12"/>
      <c r="E78" s="11"/>
      <c r="F78" s="1"/>
      <c r="G78" s="1"/>
      <c r="H78" s="13"/>
      <c r="I78" s="415"/>
      <c r="J78" s="415"/>
      <c r="K78" s="426" t="s">
        <v>94</v>
      </c>
      <c r="L78" s="426"/>
    </row>
    <row r="79" spans="1:12" x14ac:dyDescent="0.25">
      <c r="A79" s="416" t="s">
        <v>5</v>
      </c>
      <c r="B79" s="416" t="s">
        <v>6</v>
      </c>
      <c r="C79" s="416" t="s">
        <v>7</v>
      </c>
      <c r="D79" s="405" t="s">
        <v>8</v>
      </c>
      <c r="E79" s="405" t="s">
        <v>9</v>
      </c>
      <c r="F79" s="405" t="s">
        <v>10</v>
      </c>
      <c r="G79" s="405" t="s">
        <v>11</v>
      </c>
      <c r="H79" s="418" t="s">
        <v>12</v>
      </c>
      <c r="I79" s="419"/>
      <c r="J79" s="416" t="s">
        <v>13</v>
      </c>
      <c r="K79" s="405" t="s">
        <v>14</v>
      </c>
      <c r="L79" s="407" t="s">
        <v>15</v>
      </c>
    </row>
    <row r="80" spans="1:12" x14ac:dyDescent="0.25">
      <c r="A80" s="417"/>
      <c r="B80" s="417"/>
      <c r="C80" s="417"/>
      <c r="D80" s="417"/>
      <c r="E80" s="417"/>
      <c r="F80" s="417"/>
      <c r="G80" s="417"/>
      <c r="H80" s="427" t="s">
        <v>16</v>
      </c>
      <c r="I80" s="428"/>
      <c r="J80" s="417"/>
      <c r="K80" s="417"/>
      <c r="L80" s="408"/>
    </row>
    <row r="81" spans="1:12" x14ac:dyDescent="0.25">
      <c r="A81" s="15"/>
      <c r="B81" s="15"/>
      <c r="C81" s="15"/>
      <c r="D81" s="16"/>
      <c r="E81" s="15"/>
      <c r="F81" s="414" t="s">
        <v>105</v>
      </c>
      <c r="G81" s="414"/>
      <c r="H81" s="17"/>
      <c r="I81" s="413" t="s">
        <v>31</v>
      </c>
      <c r="J81" s="413"/>
      <c r="K81" s="255"/>
      <c r="L81" s="8" t="s">
        <v>126</v>
      </c>
    </row>
    <row r="82" spans="1:12" x14ac:dyDescent="0.25">
      <c r="A82" s="19">
        <v>1</v>
      </c>
      <c r="B82" s="26">
        <v>251</v>
      </c>
      <c r="C82" s="21" t="str">
        <f>IF(B82=0," ",VLOOKUP(B82,[1]Спортсмены!B$1:H$65536,2,FALSE))</f>
        <v>Агафонов Павел</v>
      </c>
      <c r="D82" s="22" t="str">
        <f>IF(B82=0," ",VLOOKUP($B82,[1]Спортсмены!$B$1:$H$65536,3,FALSE))</f>
        <v>28.08.1995</v>
      </c>
      <c r="E82" s="23" t="str">
        <f>IF(B82=0," ",IF(VLOOKUP($B82,[1]Спортсмены!$B$1:$H$65536,4,FALSE)=0," ",VLOOKUP($B82,[1]Спортсмены!$B$1:$H$65536,4,FALSE)))</f>
        <v>МС</v>
      </c>
      <c r="F82" s="78" t="str">
        <f>IF(B82=0," ",VLOOKUP($B82,[1]Спортсмены!$B$1:$H$65536,5,FALSE))</f>
        <v>Москва-Владимирская</v>
      </c>
      <c r="G82" s="21" t="str">
        <f>IF(B82=0," ",VLOOKUP($B82,[1]Спортсмены!$B$1:$H$65536,6,FALSE))</f>
        <v xml:space="preserve">Москва-Владимир, РА, ЮМ, СДЮСШОР-4 </v>
      </c>
      <c r="H82" s="24"/>
      <c r="I82" s="40">
        <v>5.7615740740740739E-4</v>
      </c>
      <c r="J82" s="23" t="str">
        <f>IF(I82=0," ",IF(I82&lt;=[1]Разряды!$D$6,[1]Разряды!$D$3,IF(I82&lt;=[1]Разряды!$E$6,[1]Разряды!$E$3,IF(I82&lt;=[1]Разряды!$F$6,[1]Разряды!$F$3,IF(I82&lt;=[1]Разряды!$G$6,[1]Разряды!$G$3,IF(I82&lt;=[1]Разряды!$H$6,[1]Разряды!$H$3,IF(I82&lt;=[1]Разряды!$I$6,[1]Разряды!$I$3,IF(I82&lt;=[1]Разряды!$J$6,[1]Разряды!$J$3,"б/р"))))))))</f>
        <v>кмс</v>
      </c>
      <c r="K82" s="23">
        <v>20</v>
      </c>
      <c r="L82" s="304" t="str">
        <f>IF(B82=0," ",VLOOKUP($B82,[1]Спортсмены!$B$1:$H$65536,7,FALSE))</f>
        <v>Бурлаков О.П., Кравцова К.О., Коробова П.А.</v>
      </c>
    </row>
    <row r="83" spans="1:12" x14ac:dyDescent="0.25">
      <c r="A83" s="19">
        <v>2</v>
      </c>
      <c r="B83" s="20">
        <v>404</v>
      </c>
      <c r="C83" s="21" t="str">
        <f>IF(B83=0," ",VLOOKUP(B83,[1]Спортсмены!B$1:H$65536,2,FALSE))</f>
        <v>Пряхин Максим</v>
      </c>
      <c r="D83" s="22" t="str">
        <f>IF(B83=0," ",VLOOKUP($B83,[1]Спортсмены!$B$1:$H$65536,3,FALSE))</f>
        <v>20.12.1994</v>
      </c>
      <c r="E83" s="23" t="str">
        <f>IF(B83=0," ",IF(VLOOKUP($B83,[1]Спортсмены!$B$1:$H$65536,4,FALSE)=0," ",VLOOKUP($B83,[1]Спортсмены!$B$1:$H$65536,4,FALSE)))</f>
        <v>КМС</v>
      </c>
      <c r="F83" s="21" t="str">
        <f>IF(B83=0," ",VLOOKUP($B83,[1]Спортсмены!$B$1:$H$65536,5,FALSE))</f>
        <v>Ивановская</v>
      </c>
      <c r="G83" s="21" t="str">
        <f>IF(B83=0," ",VLOOKUP($B83,[1]Спортсмены!$B$1:$H$65536,6,FALSE))</f>
        <v>Иваново, ИГЭУ им. В.И. Ленина</v>
      </c>
      <c r="H83" s="24"/>
      <c r="I83" s="86">
        <v>5.7939814814814822E-4</v>
      </c>
      <c r="J83" s="23" t="str">
        <f>IF(I83=0," ",IF(I83&lt;=[1]Разряды!$D$6,[1]Разряды!$D$3,IF(I83&lt;=[1]Разряды!$E$6,[1]Разряды!$E$3,IF(I83&lt;=[1]Разряды!$F$6,[1]Разряды!$F$3,IF(I83&lt;=[1]Разряды!$G$6,[1]Разряды!$G$3,IF(I83&lt;=[1]Разряды!$H$6,[1]Разряды!$H$3,IF(I83&lt;=[1]Разряды!$I$6,[1]Разряды!$I$3,IF(I83&lt;=[1]Разряды!$J$6,[1]Разряды!$J$3,"б/р"))))))))</f>
        <v>кмс</v>
      </c>
      <c r="K83" s="15" t="s">
        <v>19</v>
      </c>
      <c r="L83" s="21" t="str">
        <f>IF(B83=0," ",VLOOKUP($B83,[1]Спортсмены!$B$1:$H$65536,7,FALSE))</f>
        <v xml:space="preserve">Маринина Н.Н., Баринов А.С. </v>
      </c>
    </row>
    <row r="84" spans="1:12" x14ac:dyDescent="0.25">
      <c r="A84" s="19">
        <v>3</v>
      </c>
      <c r="B84" s="20">
        <v>424</v>
      </c>
      <c r="C84" s="21" t="str">
        <f>IF(B84=0," ",VLOOKUP(B84,[1]Спортсмены!B$1:H$65536,2,FALSE))</f>
        <v>Смирнов Дмитрий</v>
      </c>
      <c r="D84" s="22" t="str">
        <f>IF(B84=0," ",VLOOKUP($B84,[1]Спортсмены!$B$1:$H$65536,3,FALSE))</f>
        <v>14.01.1995</v>
      </c>
      <c r="E84" s="23" t="str">
        <f>IF(B84=0," ",IF(VLOOKUP($B84,[1]Спортсмены!$B$1:$H$65536,4,FALSE)=0," ",VLOOKUP($B84,[1]Спортсмены!$B$1:$H$65536,4,FALSE)))</f>
        <v>КМС</v>
      </c>
      <c r="F84" s="21" t="str">
        <f>IF(B84=0," ",VLOOKUP($B84,[1]Спортсмены!$B$1:$H$65536,5,FALSE))</f>
        <v>Костромская</v>
      </c>
      <c r="G84" s="21" t="str">
        <f>IF(B84=0," ",VLOOKUP($B84,[1]Спортсмены!$B$1:$H$65536,6,FALSE))</f>
        <v>Кострома, КОСДЮСШОР</v>
      </c>
      <c r="H84" s="24"/>
      <c r="I84" s="89">
        <v>5.8668981481481484E-4</v>
      </c>
      <c r="J84" s="23" t="str">
        <f>IF(I84=0," ",IF(I84&lt;=[1]Разряды!$D$6,[1]Разряды!$D$3,IF(I84&lt;=[1]Разряды!$E$6,[1]Разряды!$E$3,IF(I84&lt;=[1]Разряды!$F$6,[1]Разряды!$F$3,IF(I84&lt;=[1]Разряды!$G$6,[1]Разряды!$G$3,IF(I84&lt;=[1]Разряды!$H$6,[1]Разряды!$H$3,IF(I84&lt;=[1]Разряды!$I$6,[1]Разряды!$I$3,IF(I84&lt;=[1]Разряды!$J$6,[1]Разряды!$J$3,"б/р"))))))))</f>
        <v>1р</v>
      </c>
      <c r="K84" s="15">
        <v>17</v>
      </c>
      <c r="L84" s="21" t="str">
        <f>IF(B84=0," ",VLOOKUP($B84,[1]Спортсмены!$B$1:$H$65536,7,FALSE))</f>
        <v>Дружков А.Н.</v>
      </c>
    </row>
    <row r="85" spans="1:12" x14ac:dyDescent="0.25">
      <c r="A85" s="27">
        <v>4</v>
      </c>
      <c r="B85" s="71">
        <v>426</v>
      </c>
      <c r="C85" s="21" t="str">
        <f>IF(B85=0," ",VLOOKUP(B85,[1]Спортсмены!B$1:H$65536,2,FALSE))</f>
        <v>Дмитриев Сергей</v>
      </c>
      <c r="D85" s="22" t="str">
        <f>IF(B85=0," ",VLOOKUP($B85,[1]Спортсмены!$B$1:$H$65536,3,FALSE))</f>
        <v>08.03.1994</v>
      </c>
      <c r="E85" s="23" t="str">
        <f>IF(B85=0," ",IF(VLOOKUP($B85,[1]Спортсмены!$B$1:$H$65536,4,FALSE)=0," ",VLOOKUP($B85,[1]Спортсмены!$B$1:$H$65536,4,FALSE)))</f>
        <v>КМС</v>
      </c>
      <c r="F85" s="21" t="str">
        <f>IF(B85=0," ",VLOOKUP($B85,[1]Спортсмены!$B$1:$H$65536,5,FALSE))</f>
        <v>Костромская</v>
      </c>
      <c r="G85" s="21" t="str">
        <f>IF(B85=0," ",VLOOKUP($B85,[1]Спортсмены!$B$1:$H$65536,6,FALSE))</f>
        <v>Кострома, КГУ</v>
      </c>
      <c r="H85" s="24"/>
      <c r="I85" s="86">
        <v>5.8715277777777769E-4</v>
      </c>
      <c r="J85" s="23" t="str">
        <f>IF(I85=0," ",IF(I85&lt;=[1]Разряды!$D$6,[1]Разряды!$D$3,IF(I85&lt;=[1]Разряды!$E$6,[1]Разряды!$E$3,IF(I85&lt;=[1]Разряды!$F$6,[1]Разряды!$F$3,IF(I85&lt;=[1]Разряды!$G$6,[1]Разряды!$G$3,IF(I85&lt;=[1]Разряды!$H$6,[1]Разряды!$H$3,IF(I85&lt;=[1]Разряды!$I$6,[1]Разряды!$I$3,IF(I85&lt;=[1]Разряды!$J$6,[1]Разряды!$J$3,"б/р"))))))))</f>
        <v>1р</v>
      </c>
      <c r="K85" s="15">
        <v>15</v>
      </c>
      <c r="L85" s="21" t="str">
        <f>IF(B85=0," ",VLOOKUP($B85,[1]Спортсмены!$B$1:$H$65536,7,FALSE))</f>
        <v>Павлов Е.А.</v>
      </c>
    </row>
    <row r="86" spans="1:12" x14ac:dyDescent="0.25">
      <c r="A86" s="27">
        <v>5</v>
      </c>
      <c r="B86" s="28">
        <v>195</v>
      </c>
      <c r="C86" s="21" t="str">
        <f>IF(B86=0," ",VLOOKUP(B86,[1]Спортсмены!B$1:H$65536,2,FALSE))</f>
        <v>Полосков Антон</v>
      </c>
      <c r="D86" s="22" t="str">
        <f>IF(B86=0," ",VLOOKUP($B86,[1]Спортсмены!$B$1:$H$65536,3,FALSE))</f>
        <v>24.04.1995</v>
      </c>
      <c r="E86" s="23" t="str">
        <f>IF(B86=0," ",IF(VLOOKUP($B86,[1]Спортсмены!$B$1:$H$65536,4,FALSE)=0," ",VLOOKUP($B86,[1]Спортсмены!$B$1:$H$65536,4,FALSE)))</f>
        <v>КМС</v>
      </c>
      <c r="F86" s="21" t="str">
        <f>IF(B86=0," ",VLOOKUP($B86,[1]Спортсмены!$B$1:$H$65536,5,FALSE))</f>
        <v>Архангельская</v>
      </c>
      <c r="G86" s="21" t="str">
        <f>IF(B86=0," ",VLOOKUP($B86,[1]Спортсмены!$B$1:$H$65536,6,FALSE))</f>
        <v>Архангельск, САФУ им. М.В. Ломоносова</v>
      </c>
      <c r="H86" s="24"/>
      <c r="I86" s="86">
        <v>5.9178240740740751E-4</v>
      </c>
      <c r="J86" s="23" t="str">
        <f>IF(I86=0," ",IF(I86&lt;=[1]Разряды!$D$6,[1]Разряды!$D$3,IF(I86&lt;=[1]Разряды!$E$6,[1]Разряды!$E$3,IF(I86&lt;=[1]Разряды!$F$6,[1]Разряды!$F$3,IF(I86&lt;=[1]Разряды!$G$6,[1]Разряды!$G$3,IF(I86&lt;=[1]Разряды!$H$6,[1]Разряды!$H$3,IF(I86&lt;=[1]Разряды!$I$6,[1]Разряды!$I$3,IF(I86&lt;=[1]Разряды!$J$6,[1]Разряды!$J$3,"б/р"))))))))</f>
        <v>1р</v>
      </c>
      <c r="K86" s="15">
        <v>14</v>
      </c>
      <c r="L86" s="320" t="str">
        <f>IF(B86=0," ",VLOOKUP($B86,[1]Спортсмены!$B$1:$H$65536,7,FALSE))</f>
        <v>Мингалев А.Ю., Мингалева А.Г.</v>
      </c>
    </row>
    <row r="87" spans="1:12" x14ac:dyDescent="0.25">
      <c r="A87" s="27">
        <v>6</v>
      </c>
      <c r="B87" s="28">
        <v>398</v>
      </c>
      <c r="C87" s="21" t="str">
        <f>IF(B87=0," ",VLOOKUP(B87,[1]Спортсмены!B$1:H$65536,2,FALSE))</f>
        <v>Забуравин Андрей</v>
      </c>
      <c r="D87" s="22" t="str">
        <f>IF(B87=0," ",VLOOKUP($B87,[1]Спортсмены!$B$1:$H$65536,3,FALSE))</f>
        <v>09.11.1994</v>
      </c>
      <c r="E87" s="23" t="str">
        <f>IF(B87=0," ",IF(VLOOKUP($B87,[1]Спортсмены!$B$1:$H$65536,4,FALSE)=0," ",VLOOKUP($B87,[1]Спортсмены!$B$1:$H$65536,4,FALSE)))</f>
        <v>1р</v>
      </c>
      <c r="F87" s="21" t="str">
        <f>IF(B87=0," ",VLOOKUP($B87,[1]Спортсмены!$B$1:$H$65536,5,FALSE))</f>
        <v>Ивановская</v>
      </c>
      <c r="G87" s="21" t="str">
        <f>IF(B87=0," ",VLOOKUP($B87,[1]Спортсмены!$B$1:$H$65536,6,FALSE))</f>
        <v>Иваново, ИГЭУ им. В.И. Ленина</v>
      </c>
      <c r="H87" s="24"/>
      <c r="I87" s="86">
        <v>5.9305555555555555E-4</v>
      </c>
      <c r="J87" s="23" t="str">
        <f>IF(I87=0," ",IF(I87&lt;=[1]Разряды!$D$6,[1]Разряды!$D$3,IF(I87&lt;=[1]Разряды!$E$6,[1]Разряды!$E$3,IF(I87&lt;=[1]Разряды!$F$6,[1]Разряды!$F$3,IF(I87&lt;=[1]Разряды!$G$6,[1]Разряды!$G$3,IF(I87&lt;=[1]Разряды!$H$6,[1]Разряды!$H$3,IF(I87&lt;=[1]Разряды!$I$6,[1]Разряды!$I$3,IF(I87&lt;=[1]Разряды!$J$6,[1]Разряды!$J$3,"б/р"))))))))</f>
        <v>1р</v>
      </c>
      <c r="K87" s="15" t="s">
        <v>19</v>
      </c>
      <c r="L87" s="282" t="str">
        <f>IF(B87=0," ",VLOOKUP($B87,[1]Спортсмены!$B$1:$H$65536,7,FALSE))</f>
        <v>Гильмутдинов Ю.В., Кашникова Т.А.</v>
      </c>
    </row>
    <row r="88" spans="1:12" x14ac:dyDescent="0.25">
      <c r="A88" s="27">
        <v>7</v>
      </c>
      <c r="B88" s="28">
        <v>403</v>
      </c>
      <c r="C88" s="21" t="str">
        <f>IF(B88=0," ",VLOOKUP(B88,[1]Спортсмены!B$1:H$65536,2,FALSE))</f>
        <v>Маров Дмитрий</v>
      </c>
      <c r="D88" s="22" t="str">
        <f>IF(B88=0," ",VLOOKUP($B88,[1]Спортсмены!$B$1:$H$65536,3,FALSE))</f>
        <v>15.06.1995</v>
      </c>
      <c r="E88" s="23" t="str">
        <f>IF(B88=0," ",IF(VLOOKUP($B88,[1]Спортсмены!$B$1:$H$65536,4,FALSE)=0," ",VLOOKUP($B88,[1]Спортсмены!$B$1:$H$65536,4,FALSE)))</f>
        <v>1р</v>
      </c>
      <c r="F88" s="21" t="str">
        <f>IF(B88=0," ",VLOOKUP($B88,[1]Спортсмены!$B$1:$H$65536,5,FALSE))</f>
        <v>Ивановская</v>
      </c>
      <c r="G88" s="21" t="str">
        <f>IF(B88=0," ",VLOOKUP($B88,[1]Спортсмены!$B$1:$H$65536,6,FALSE))</f>
        <v>Иваново, ИГЭУ им. В.И. Ленина</v>
      </c>
      <c r="H88" s="24"/>
      <c r="I88" s="89">
        <v>5.97800925925926E-4</v>
      </c>
      <c r="J88" s="23" t="str">
        <f>IF(I88=0," ",IF(I88&lt;=[1]Разряды!$D$6,[1]Разряды!$D$3,IF(I88&lt;=[1]Разряды!$E$6,[1]Разряды!$E$3,IF(I88&lt;=[1]Разряды!$F$6,[1]Разряды!$F$3,IF(I88&lt;=[1]Разряды!$G$6,[1]Разряды!$G$3,IF(I88&lt;=[1]Разряды!$H$6,[1]Разряды!$H$3,IF(I88&lt;=[1]Разряды!$I$6,[1]Разряды!$I$3,IF(I88&lt;=[1]Разряды!$J$6,[1]Разряды!$J$3,"б/р"))))))))</f>
        <v>1р</v>
      </c>
      <c r="K88" s="15" t="s">
        <v>19</v>
      </c>
      <c r="L88" s="21" t="str">
        <f>IF(B88=0," ",VLOOKUP($B88,[1]Спортсмены!$B$1:$H$65536,7,FALSE))</f>
        <v xml:space="preserve">Маринина Н.Н. </v>
      </c>
    </row>
    <row r="89" spans="1:12" x14ac:dyDescent="0.25">
      <c r="A89" s="27">
        <v>8</v>
      </c>
      <c r="B89" s="28">
        <v>340</v>
      </c>
      <c r="C89" s="21" t="str">
        <f>IF(B89=0," ",VLOOKUP(B89,[1]Спортсмены!B$1:H$65536,2,FALSE))</f>
        <v>Караваев Николай</v>
      </c>
      <c r="D89" s="22" t="str">
        <f>IF(B89=0," ",VLOOKUP($B89,[1]Спортсмены!$B$1:$H$65536,3,FALSE))</f>
        <v>05.12.1995</v>
      </c>
      <c r="E89" s="23" t="str">
        <f>IF(B89=0," ",IF(VLOOKUP($B89,[1]Спортсмены!$B$1:$H$65536,4,FALSE)=0," ",VLOOKUP($B89,[1]Спортсмены!$B$1:$H$65536,4,FALSE)))</f>
        <v>КМС</v>
      </c>
      <c r="F89" s="21" t="str">
        <f>IF(B89=0," ",VLOOKUP($B89,[1]Спортсмены!$B$1:$H$65536,5,FALSE))</f>
        <v>Рес-ка Коми</v>
      </c>
      <c r="G89" s="21" t="str">
        <f>IF(B89=0," ",VLOOKUP($B89,[1]Спортсмены!$B$1:$H$65536,6,FALSE))</f>
        <v>Сыктывкар, КДЮСШ № 1</v>
      </c>
      <c r="H89" s="24"/>
      <c r="I89" s="86">
        <v>6.0196759259259264E-4</v>
      </c>
      <c r="J89" s="23" t="str">
        <f>IF(I89=0," ",IF(I89&lt;=[1]Разряды!$D$6,[1]Разряды!$D$3,IF(I89&lt;=[1]Разряды!$E$6,[1]Разряды!$E$3,IF(I89&lt;=[1]Разряды!$F$6,[1]Разряды!$F$3,IF(I89&lt;=[1]Разряды!$G$6,[1]Разряды!$G$3,IF(I89&lt;=[1]Разряды!$H$6,[1]Разряды!$H$3,IF(I89&lt;=[1]Разряды!$I$6,[1]Разряды!$I$3,IF(I89&lt;=[1]Разряды!$J$6,[1]Разряды!$J$3,"б/р"))))))))</f>
        <v>1р</v>
      </c>
      <c r="K89" s="15">
        <v>13</v>
      </c>
      <c r="L89" s="21" t="str">
        <f>IF(B89=0," ",VLOOKUP($B89,[1]Спортсмены!$B$1:$H$65536,7,FALSE))</f>
        <v>Панюкова М.А.</v>
      </c>
    </row>
    <row r="90" spans="1:12" x14ac:dyDescent="0.25">
      <c r="A90" s="27">
        <v>9</v>
      </c>
      <c r="B90" s="20">
        <v>253</v>
      </c>
      <c r="C90" s="21" t="str">
        <f>IF(B90=0," ",VLOOKUP(B90,[1]Спортсмены!B$1:H$65536,2,FALSE))</f>
        <v>Стекольников Максим</v>
      </c>
      <c r="D90" s="22" t="str">
        <f>IF(B90=0," ",VLOOKUP($B90,[1]Спортсмены!$B$1:$H$65536,3,FALSE))</f>
        <v>10.03.1995</v>
      </c>
      <c r="E90" s="23" t="str">
        <f>IF(B90=0," ",IF(VLOOKUP($B90,[1]Спортсмены!$B$1:$H$65536,4,FALSE)=0," ",VLOOKUP($B90,[1]Спортсмены!$B$1:$H$65536,4,FALSE)))</f>
        <v>КМС</v>
      </c>
      <c r="F90" s="21" t="str">
        <f>IF(B90=0," ",VLOOKUP($B90,[1]Спортсмены!$B$1:$H$65536,5,FALSE))</f>
        <v>Владимирская</v>
      </c>
      <c r="G90" s="21" t="str">
        <f>IF(B90=0," ",VLOOKUP($B90,[1]Спортсмены!$B$1:$H$65536,6,FALSE))</f>
        <v>Владимир, СДЮСШОР-4</v>
      </c>
      <c r="H90" s="24"/>
      <c r="I90" s="86">
        <v>6.0219907407407412E-4</v>
      </c>
      <c r="J90" s="23" t="str">
        <f>IF(I90=0," ",IF(I90&lt;=[1]Разряды!$D$6,[1]Разряды!$D$3,IF(I90&lt;=[1]Разряды!$E$6,[1]Разряды!$E$3,IF(I90&lt;=[1]Разряды!$F$6,[1]Разряды!$F$3,IF(I90&lt;=[1]Разряды!$G$6,[1]Разряды!$G$3,IF(I90&lt;=[1]Разряды!$H$6,[1]Разряды!$H$3,IF(I90&lt;=[1]Разряды!$I$6,[1]Разряды!$I$3,IF(I90&lt;=[1]Разряды!$J$6,[1]Разряды!$J$3,"б/р"))))))))</f>
        <v>1р</v>
      </c>
      <c r="K90" s="15">
        <v>12</v>
      </c>
      <c r="L90" s="304" t="str">
        <f>IF(B90=0," ",VLOOKUP($B90,[1]Спортсмены!$B$1:$H$65536,7,FALSE))</f>
        <v>Бурлаков О.П., Судаков К.А., Ермишин М.М.</v>
      </c>
    </row>
    <row r="91" spans="1:12" x14ac:dyDescent="0.25">
      <c r="A91" s="27">
        <v>10</v>
      </c>
      <c r="B91" s="20">
        <v>406</v>
      </c>
      <c r="C91" s="21" t="str">
        <f>IF(B91=0," ",VLOOKUP(B91,[1]Спортсмены!B$1:H$65536,2,FALSE))</f>
        <v>Учеваткин Дмитрий</v>
      </c>
      <c r="D91" s="22" t="str">
        <f>IF(B91=0," ",VLOOKUP($B91,[1]Спортсмены!$B$1:$H$65536,3,FALSE))</f>
        <v>23.05.1995</v>
      </c>
      <c r="E91" s="23" t="str">
        <f>IF(B91=0," ",IF(VLOOKUP($B91,[1]Спортсмены!$B$1:$H$65536,4,FALSE)=0," ",VLOOKUP($B91,[1]Спортсмены!$B$1:$H$65536,4,FALSE)))</f>
        <v>1р</v>
      </c>
      <c r="F91" s="21" t="str">
        <f>IF(B91=0," ",VLOOKUP($B91,[1]Спортсмены!$B$1:$H$65536,5,FALSE))</f>
        <v>Ивановская</v>
      </c>
      <c r="G91" s="21" t="str">
        <f>IF(B91=0," ",VLOOKUP($B91,[1]Спортсмены!$B$1:$H$65536,6,FALSE))</f>
        <v>Иваново, ИГЭУ им. В.И. Ленина</v>
      </c>
      <c r="H91" s="24"/>
      <c r="I91" s="86">
        <v>6.0578703703703706E-4</v>
      </c>
      <c r="J91" s="23" t="str">
        <f>IF(I91=0," ",IF(I91&lt;=[1]Разряды!$D$6,[1]Разряды!$D$3,IF(I91&lt;=[1]Разряды!$E$6,[1]Разряды!$E$3,IF(I91&lt;=[1]Разряды!$F$6,[1]Разряды!$F$3,IF(I91&lt;=[1]Разряды!$G$6,[1]Разряды!$G$3,IF(I91&lt;=[1]Разряды!$H$6,[1]Разряды!$H$3,IF(I91&lt;=[1]Разряды!$I$6,[1]Разряды!$I$3,IF(I91&lt;=[1]Разряды!$J$6,[1]Разряды!$J$3,"б/р"))))))))</f>
        <v>1р</v>
      </c>
      <c r="K91" s="15" t="s">
        <v>19</v>
      </c>
      <c r="L91" s="21" t="str">
        <f>IF(B91=0," ",VLOOKUP($B91,[1]Спортсмены!$B$1:$H$65536,7,FALSE))</f>
        <v>Гильмутдинов Ю.В.</v>
      </c>
    </row>
    <row r="92" spans="1:12" x14ac:dyDescent="0.25">
      <c r="A92" s="27">
        <v>11</v>
      </c>
      <c r="B92" s="71">
        <v>17</v>
      </c>
      <c r="C92" s="21" t="str">
        <f>IF(B92=0," ",VLOOKUP(B92,[1]Спортсмены!B$1:H$65536,2,FALSE))</f>
        <v>Шиян Дмитрий</v>
      </c>
      <c r="D92" s="22" t="str">
        <f>IF(B92=0," ",VLOOKUP($B92,[1]Спортсмены!$B$1:$H$65536,3,FALSE))</f>
        <v>26.01.1996</v>
      </c>
      <c r="E92" s="23" t="str">
        <f>IF(B92=0," ",IF(VLOOKUP($B92,[1]Спортсмены!$B$1:$H$65536,4,FALSE)=0," ",VLOOKUP($B92,[1]Спортсмены!$B$1:$H$65536,4,FALSE)))</f>
        <v>1р</v>
      </c>
      <c r="F92" s="21" t="str">
        <f>IF(B92=0," ",VLOOKUP($B92,[1]Спортсмены!$B$1:$H$65536,5,FALSE))</f>
        <v>Ярославская</v>
      </c>
      <c r="G92" s="21" t="str">
        <f>IF(B92=0," ",VLOOKUP($B92,[1]Спортсмены!$B$1:$H$65536,6,FALSE))</f>
        <v>Ярославль, СДЮСШОР-19</v>
      </c>
      <c r="H92" s="24"/>
      <c r="I92" s="86">
        <v>6.0659722222222224E-4</v>
      </c>
      <c r="J92" s="23" t="str">
        <f>IF(I92=0," ",IF(I92&lt;=[1]Разряды!$D$6,[1]Разряды!$D$3,IF(I92&lt;=[1]Разряды!$E$6,[1]Разряды!$E$3,IF(I92&lt;=[1]Разряды!$F$6,[1]Разряды!$F$3,IF(I92&lt;=[1]Разряды!$G$6,[1]Разряды!$G$3,IF(I92&lt;=[1]Разряды!$H$6,[1]Разряды!$H$3,IF(I92&lt;=[1]Разряды!$I$6,[1]Разряды!$I$3,IF(I92&lt;=[1]Разряды!$J$6,[1]Разряды!$J$3,"б/р"))))))))</f>
        <v>1р</v>
      </c>
      <c r="K92" s="15" t="s">
        <v>19</v>
      </c>
      <c r="L92" s="78" t="str">
        <f>IF(B92=0," ",VLOOKUP($B92,[1]Спортсмены!$B$1:$H$65536,7,FALSE))</f>
        <v>Таракановы Ю.Ф., А.В.</v>
      </c>
    </row>
    <row r="93" spans="1:12" x14ac:dyDescent="0.25">
      <c r="A93" s="27">
        <v>12</v>
      </c>
      <c r="B93" s="26">
        <v>341</v>
      </c>
      <c r="C93" s="21" t="str">
        <f>IF(B93=0," ",VLOOKUP(B93,[1]Спортсмены!B$1:H$65536,2,FALSE))</f>
        <v>Муравьев Дмитрий</v>
      </c>
      <c r="D93" s="22" t="str">
        <f>IF(B93=0," ",VLOOKUP($B93,[1]Спортсмены!$B$1:$H$65536,3,FALSE))</f>
        <v>26.10.1995</v>
      </c>
      <c r="E93" s="23" t="str">
        <f>IF(B93=0," ",IF(VLOOKUP($B93,[1]Спортсмены!$B$1:$H$65536,4,FALSE)=0," ",VLOOKUP($B93,[1]Спортсмены!$B$1:$H$65536,4,FALSE)))</f>
        <v>1р</v>
      </c>
      <c r="F93" s="21" t="str">
        <f>IF(B93=0," ",VLOOKUP($B93,[1]Спортсмены!$B$1:$H$65536,5,FALSE))</f>
        <v>Рес-ка Коми</v>
      </c>
      <c r="G93" s="21" t="str">
        <f>IF(B93=0," ",VLOOKUP($B93,[1]Спортсмены!$B$1:$H$65536,6,FALSE))</f>
        <v>Сыктывкар, КДЮСШ № 1</v>
      </c>
      <c r="H93" s="24"/>
      <c r="I93" s="215">
        <v>6.1574074074074081E-4</v>
      </c>
      <c r="J93" s="23" t="str">
        <f>IF(I93=0," ",IF(I93&lt;=[1]Разряды!$D$6,[1]Разряды!$D$3,IF(I93&lt;=[1]Разряды!$E$6,[1]Разряды!$E$3,IF(I93&lt;=[1]Разряды!$F$6,[1]Разряды!$F$3,IF(I93&lt;=[1]Разряды!$G$6,[1]Разряды!$G$3,IF(I93&lt;=[1]Разряды!$H$6,[1]Разряды!$H$3,IF(I93&lt;=[1]Разряды!$I$6,[1]Разряды!$I$3,IF(I93&lt;=[1]Разряды!$J$6,[1]Разряды!$J$3,"б/р"))))))))</f>
        <v>2р</v>
      </c>
      <c r="K93" s="15">
        <v>0</v>
      </c>
      <c r="L93" s="21" t="str">
        <f>IF(B93=0," ",VLOOKUP($B93,[1]Спортсмены!$B$1:$H$65536,7,FALSE))</f>
        <v>Панюкова М.А.</v>
      </c>
    </row>
    <row r="94" spans="1:12" x14ac:dyDescent="0.25">
      <c r="A94" s="27">
        <v>13</v>
      </c>
      <c r="B94" s="28">
        <v>379</v>
      </c>
      <c r="C94" s="21" t="str">
        <f>IF(B94=0," ",VLOOKUP(B94,[1]Спортсмены!B$1:H$65536,2,FALSE))</f>
        <v>Тюрин Антон</v>
      </c>
      <c r="D94" s="22" t="str">
        <f>IF(B94=0," ",VLOOKUP($B94,[1]Спортсмены!$B$1:$H$65536,3,FALSE))</f>
        <v>03.03.1996</v>
      </c>
      <c r="E94" s="23" t="str">
        <f>IF(B94=0," ",IF(VLOOKUP($B94,[1]Спортсмены!$B$1:$H$65536,4,FALSE)=0," ",VLOOKUP($B94,[1]Спортсмены!$B$1:$H$65536,4,FALSE)))</f>
        <v>1р</v>
      </c>
      <c r="F94" s="21" t="str">
        <f>IF(B94=0," ",VLOOKUP($B94,[1]Спортсмены!$B$1:$H$65536,5,FALSE))</f>
        <v>Ивановская</v>
      </c>
      <c r="G94" s="21" t="str">
        <f>IF(B94=0," ",VLOOKUP($B94,[1]Спортсмены!$B$1:$H$65536,6,FALSE))</f>
        <v>Иваново, ИГЭУ им. В.И. Ленина</v>
      </c>
      <c r="H94" s="24"/>
      <c r="I94" s="86">
        <v>6.1724537037037032E-4</v>
      </c>
      <c r="J94" s="23" t="str">
        <f>IF(I94=0," ",IF(I94&lt;=[1]Разряды!$D$6,[1]Разряды!$D$3,IF(I94&lt;=[1]Разряды!$E$6,[1]Разряды!$E$3,IF(I94&lt;=[1]Разряды!$F$6,[1]Разряды!$F$3,IF(I94&lt;=[1]Разряды!$G$6,[1]Разряды!$G$3,IF(I94&lt;=[1]Разряды!$H$6,[1]Разряды!$H$3,IF(I94&lt;=[1]Разряды!$I$6,[1]Разряды!$I$3,IF(I94&lt;=[1]Разряды!$J$6,[1]Разряды!$J$3,"б/р"))))))))</f>
        <v>2р</v>
      </c>
      <c r="K94" s="16">
        <v>0</v>
      </c>
      <c r="L94" s="21" t="str">
        <f>IF(B94=0," ",VLOOKUP($B94,[1]Спортсмены!$B$1:$H$65536,7,FALSE))</f>
        <v xml:space="preserve">Магницкий М.В. </v>
      </c>
    </row>
    <row r="95" spans="1:12" x14ac:dyDescent="0.25">
      <c r="A95" s="27">
        <v>14</v>
      </c>
      <c r="B95" s="28">
        <v>199</v>
      </c>
      <c r="C95" s="21" t="str">
        <f>IF(B95=0," ",VLOOKUP(B95,[1]Спортсмены!B$1:H$65536,2,FALSE))</f>
        <v>Дуркин Никита</v>
      </c>
      <c r="D95" s="22" t="str">
        <f>IF(B95=0," ",VLOOKUP($B95,[1]Спортсмены!$B$1:$H$65536,3,FALSE))</f>
        <v>18.07.1995</v>
      </c>
      <c r="E95" s="23" t="str">
        <f>IF(B95=0," ",IF(VLOOKUP($B95,[1]Спортсмены!$B$1:$H$65536,4,FALSE)=0," ",VLOOKUP($B95,[1]Спортсмены!$B$1:$H$65536,4,FALSE)))</f>
        <v>1р</v>
      </c>
      <c r="F95" s="21" t="str">
        <f>IF(B95=0," ",VLOOKUP($B95,[1]Спортсмены!$B$1:$H$65536,5,FALSE))</f>
        <v>Архангельская</v>
      </c>
      <c r="G95" s="21" t="str">
        <f>IF(B95=0," ",VLOOKUP($B95,[1]Спортсмены!$B$1:$H$65536,6,FALSE))</f>
        <v>Архангельск, САФУ им. М.В. Ломоносова</v>
      </c>
      <c r="H95" s="24"/>
      <c r="I95" s="86">
        <v>6.2789351851851851E-4</v>
      </c>
      <c r="J95" s="23" t="str">
        <f>IF(I95=0," ",IF(I95&lt;=[1]Разряды!$D$6,[1]Разряды!$D$3,IF(I95&lt;=[1]Разряды!$E$6,[1]Разряды!$E$3,IF(I95&lt;=[1]Разряды!$F$6,[1]Разряды!$F$3,IF(I95&lt;=[1]Разряды!$G$6,[1]Разряды!$G$3,IF(I95&lt;=[1]Разряды!$H$6,[1]Разряды!$H$3,IF(I95&lt;=[1]Разряды!$I$6,[1]Разряды!$I$3,IF(I95&lt;=[1]Разряды!$J$6,[1]Разряды!$J$3,"б/р"))))))))</f>
        <v>2р</v>
      </c>
      <c r="K95" s="15">
        <v>0</v>
      </c>
      <c r="L95" s="78" t="str">
        <f>IF(B95=0," ",VLOOKUP($B95,[1]Спортсмены!$B$1:$H$65536,7,FALSE))</f>
        <v>Мингалева А.Г.</v>
      </c>
    </row>
    <row r="96" spans="1:12" x14ac:dyDescent="0.25">
      <c r="A96" s="27">
        <v>15</v>
      </c>
      <c r="B96" s="28">
        <v>198</v>
      </c>
      <c r="C96" s="21" t="str">
        <f>IF(B96=0," ",VLOOKUP(B96,[1]Спортсмены!B$1:H$65536,2,FALSE))</f>
        <v>Порядин Андрей</v>
      </c>
      <c r="D96" s="22" t="str">
        <f>IF(B96=0," ",VLOOKUP($B96,[1]Спортсмены!$B$1:$H$65536,3,FALSE))</f>
        <v>12.03.1996</v>
      </c>
      <c r="E96" s="23" t="str">
        <f>IF(B96=0," ",IF(VLOOKUP($B96,[1]Спортсмены!$B$1:$H$65536,4,FALSE)=0," ",VLOOKUP($B96,[1]Спортсмены!$B$1:$H$65536,4,FALSE)))</f>
        <v>1р</v>
      </c>
      <c r="F96" s="21" t="str">
        <f>IF(B96=0," ",VLOOKUP($B96,[1]Спортсмены!$B$1:$H$65536,5,FALSE))</f>
        <v>Архангельская</v>
      </c>
      <c r="G96" s="21" t="str">
        <f>IF(B96=0," ",VLOOKUP($B96,[1]Спортсмены!$B$1:$H$65536,6,FALSE))</f>
        <v>Архангельск, САФУ им. М.В. Ломоносова</v>
      </c>
      <c r="H96" s="24"/>
      <c r="I96" s="86">
        <v>6.3229166666666674E-4</v>
      </c>
      <c r="J96" s="23" t="str">
        <f>IF(I96=0," ",IF(I96&lt;=[1]Разряды!$D$6,[1]Разряды!$D$3,IF(I96&lt;=[1]Разряды!$E$6,[1]Разряды!$E$3,IF(I96&lt;=[1]Разряды!$F$6,[1]Разряды!$F$3,IF(I96&lt;=[1]Разряды!$G$6,[1]Разряды!$G$3,IF(I96&lt;=[1]Разряды!$H$6,[1]Разряды!$H$3,IF(I96&lt;=[1]Разряды!$I$6,[1]Разряды!$I$3,IF(I96&lt;=[1]Разряды!$J$6,[1]Разряды!$J$3,"б/р"))))))))</f>
        <v>2р</v>
      </c>
      <c r="K96" s="15">
        <v>0</v>
      </c>
      <c r="L96" s="320" t="str">
        <f>IF(B96=0," ",VLOOKUP($B96,[1]Спортсмены!$B$1:$H$65536,7,FALSE))</f>
        <v>Мингалев А.Ю., Мингалева А.Г.</v>
      </c>
    </row>
    <row r="97" spans="1:12" x14ac:dyDescent="0.25">
      <c r="A97" s="27">
        <v>16</v>
      </c>
      <c r="B97" s="20">
        <v>279</v>
      </c>
      <c r="C97" s="76" t="str">
        <f>IF(B97=0," ",VLOOKUP(B97,[1]Спортсмены!B$1:H$65536,2,FALSE))</f>
        <v>Филлипов Павел</v>
      </c>
      <c r="D97" s="77" t="str">
        <f>IF(B97=0," ",VLOOKUP($B97,[1]Спортсмены!$B$1:$H$65536,3,FALSE))</f>
        <v>17.03.1995</v>
      </c>
      <c r="E97" s="71" t="str">
        <f>IF(B97=0," ",IF(VLOOKUP($B97,[1]Спортсмены!$B$1:$H$65536,4,FALSE)=0," ",VLOOKUP($B97,[1]Спортсмены!$B$1:$H$65536,4,FALSE)))</f>
        <v>1р</v>
      </c>
      <c r="F97" s="76" t="str">
        <f>IF(B97=0," ",VLOOKUP($B97,[1]Спортсмены!$B$1:$H$65536,5,FALSE))</f>
        <v>Владимирская</v>
      </c>
      <c r="G97" s="151" t="str">
        <f>IF(B97=0," ",VLOOKUP($B97,[1]Спортсмены!$B$1:$H$65536,6,FALSE))</f>
        <v>Ковров, СК "Вымпел"</v>
      </c>
      <c r="H97" s="75"/>
      <c r="I97" s="221">
        <v>6.3240740740740738E-4</v>
      </c>
      <c r="J97" s="71" t="str">
        <f>IF(I97=0," ",IF(I97&lt;=[1]Разряды!$D$6,[1]Разряды!$D$3,IF(I97&lt;=[1]Разряды!$E$6,[1]Разряды!$E$3,IF(I97&lt;=[1]Разряды!$F$6,[1]Разряды!$F$3,IF(I97&lt;=[1]Разряды!$G$6,[1]Разряды!$G$3,IF(I97&lt;=[1]Разряды!$H$6,[1]Разряды!$H$3,IF(I97&lt;=[1]Разряды!$I$6,[1]Разряды!$I$3,IF(I97&lt;=[1]Разряды!$J$6,[1]Разряды!$J$3,"б/р"))))))))</f>
        <v>2р</v>
      </c>
      <c r="K97" s="103" t="s">
        <v>19</v>
      </c>
      <c r="L97" s="76" t="str">
        <f>IF(B97=0," ",VLOOKUP($B97,[1]Спортсмены!$B$1:$H$65536,7,FALSE))</f>
        <v>Птушкина Н.И.</v>
      </c>
    </row>
    <row r="98" spans="1:12" x14ac:dyDescent="0.25">
      <c r="A98" s="27">
        <v>17</v>
      </c>
      <c r="B98" s="23">
        <v>334</v>
      </c>
      <c r="C98" s="21" t="str">
        <f>IF(B98=0," ",VLOOKUP(B98,[1]Спортсмены!B$1:H$65536,2,FALSE))</f>
        <v>Торопов Виталий</v>
      </c>
      <c r="D98" s="22" t="str">
        <f>IF(B98=0," ",VLOOKUP($B98,[1]Спортсмены!$B$1:$H$65536,3,FALSE))</f>
        <v>26.02.1994</v>
      </c>
      <c r="E98" s="23" t="str">
        <f>IF(B98=0," ",IF(VLOOKUP($B98,[1]Спортсмены!$B$1:$H$65536,4,FALSE)=0," ",VLOOKUP($B98,[1]Спортсмены!$B$1:$H$65536,4,FALSE)))</f>
        <v>КМС</v>
      </c>
      <c r="F98" s="21" t="str">
        <f>IF(B98=0," ",VLOOKUP($B98,[1]Спортсмены!$B$1:$H$65536,5,FALSE))</f>
        <v>Рес-ка Коми</v>
      </c>
      <c r="G98" s="21" t="str">
        <f>IF(B98=0," ",VLOOKUP($B98,[1]Спортсмены!$B$1:$H$65536,6,FALSE))</f>
        <v>Сыктывкар, КДЮСШ № 1</v>
      </c>
      <c r="H98" s="24"/>
      <c r="I98" s="86">
        <v>6.7592592592592585E-4</v>
      </c>
      <c r="J98" s="23" t="str">
        <f>IF(I98=0," ",IF(I98&lt;=[1]Разряды!$D$6,[1]Разряды!$D$3,IF(I98&lt;=[1]Разряды!$E$6,[1]Разряды!$E$3,IF(I98&lt;=[1]Разряды!$F$6,[1]Разряды!$F$3,IF(I98&lt;=[1]Разряды!$G$6,[1]Разряды!$G$3,IF(I98&lt;=[1]Разряды!$H$6,[1]Разряды!$H$3,IF(I98&lt;=[1]Разряды!$I$6,[1]Разряды!$I$3,IF(I98&lt;=[1]Разряды!$J$6,[1]Разряды!$J$3,"б/р"))))))))</f>
        <v>3р</v>
      </c>
      <c r="K98" s="15">
        <v>0</v>
      </c>
      <c r="L98" s="78" t="str">
        <f>IF(B98=0," ",VLOOKUP($B98,[1]Спортсмены!$B$1:$H$65536,7,FALSE))</f>
        <v>Балясников И.Н.</v>
      </c>
    </row>
    <row r="99" spans="1:12" x14ac:dyDescent="0.25">
      <c r="A99" s="27"/>
      <c r="B99" s="28">
        <v>252</v>
      </c>
      <c r="C99" s="21" t="str">
        <f>IF(B99=0," ",VLOOKUP(B99,[1]Спортсмены!B$1:H$65536,2,FALSE))</f>
        <v>Кацай Владислав</v>
      </c>
      <c r="D99" s="22" t="str">
        <f>IF(B99=0," ",VLOOKUP($B99,[1]Спортсмены!$B$1:$H$65536,3,FALSE))</f>
        <v>18.03.1996</v>
      </c>
      <c r="E99" s="23" t="str">
        <f>IF(B99=0," ",IF(VLOOKUP($B99,[1]Спортсмены!$B$1:$H$65536,4,FALSE)=0," ",VLOOKUP($B99,[1]Спортсмены!$B$1:$H$65536,4,FALSE)))</f>
        <v>КМС</v>
      </c>
      <c r="F99" s="282" t="str">
        <f>IF(B99=0," ",VLOOKUP($B99,[1]Спортсмены!$B$1:$H$65536,5,FALSE))</f>
        <v>Москва-Владимирская</v>
      </c>
      <c r="G99" s="21" t="str">
        <f>IF(B99=0," ",VLOOKUP($B99,[1]Спортсмены!$B$1:$H$65536,6,FALSE))</f>
        <v xml:space="preserve">Москва-Владимир, ЮМ, СДЮСШОР-4 </v>
      </c>
      <c r="H99" s="24"/>
      <c r="I99" s="89" t="s">
        <v>78</v>
      </c>
      <c r="J99" s="23"/>
      <c r="K99" s="15">
        <v>0</v>
      </c>
      <c r="L99" s="304" t="str">
        <f>IF(B99=0," ",VLOOKUP($B99,[1]Спортсмены!$B$1:$H$65536,7,FALSE))</f>
        <v>Бурлаков О.П., Кравцова К.О., Коробова П.А.</v>
      </c>
    </row>
    <row r="100" spans="1:12" x14ac:dyDescent="0.25">
      <c r="A100" s="27"/>
      <c r="B100" s="26"/>
      <c r="C100" s="21" t="str">
        <f>IF(B100=0," ",VLOOKUP(B100,[1]Спортсмены!B$1:H$65536,2,FALSE))</f>
        <v xml:space="preserve"> </v>
      </c>
      <c r="D100" s="22" t="str">
        <f>IF(B100=0," ",VLOOKUP($B100,[1]Спортсмены!$B$1:$H$65536,3,FALSE))</f>
        <v xml:space="preserve"> </v>
      </c>
      <c r="E100" s="23" t="str">
        <f>IF(B100=0," ",IF(VLOOKUP($B100,[1]Спортсмены!$B$1:$H$65536,4,FALSE)=0," ",VLOOKUP($B100,[1]Спортсмены!$B$1:$H$65536,4,FALSE)))</f>
        <v xml:space="preserve"> </v>
      </c>
      <c r="F100" s="21" t="str">
        <f>IF(B100=0," ",VLOOKUP($B100,[1]Спортсмены!$B$1:$H$65536,5,FALSE))</f>
        <v xml:space="preserve"> </v>
      </c>
      <c r="G100" s="21" t="str">
        <f>IF(B100=0," ",VLOOKUP($B100,[1]Спортсмены!$B$1:$H$65536,6,FALSE))</f>
        <v xml:space="preserve"> </v>
      </c>
      <c r="H100" s="24"/>
      <c r="I100" s="271"/>
      <c r="J100" s="23"/>
      <c r="K100" s="15"/>
      <c r="L100" s="21" t="str">
        <f>IF(B100=0," ",VLOOKUP($B100,[1]Спортсмены!$B$1:$H$65536,7,FALSE))</f>
        <v xml:space="preserve"> </v>
      </c>
    </row>
    <row r="101" spans="1:12" ht="15.75" x14ac:dyDescent="0.25">
      <c r="A101" s="90"/>
      <c r="B101" s="80"/>
      <c r="C101" s="61"/>
      <c r="D101" s="91"/>
      <c r="E101" s="15"/>
      <c r="F101" s="414" t="s">
        <v>22</v>
      </c>
      <c r="G101" s="414"/>
      <c r="H101" s="92"/>
      <c r="I101" s="413" t="s">
        <v>31</v>
      </c>
      <c r="J101" s="413"/>
      <c r="K101" s="255"/>
      <c r="L101" s="8" t="s">
        <v>127</v>
      </c>
    </row>
    <row r="102" spans="1:12" x14ac:dyDescent="0.25">
      <c r="A102" s="19">
        <v>1</v>
      </c>
      <c r="B102" s="26">
        <v>75</v>
      </c>
      <c r="C102" s="21" t="str">
        <f>IF(B102=0," ",VLOOKUP(B102,[1]Спортсмены!B$1:H$65536,2,FALSE))</f>
        <v>Симаков Кирилл</v>
      </c>
      <c r="D102" s="22" t="str">
        <f>IF(B102=0," ",VLOOKUP($B102,[1]Спортсмены!$B$1:$H$65536,3,FALSE))</f>
        <v>05.03.1988</v>
      </c>
      <c r="E102" s="23" t="str">
        <f>IF(B102=0," ",IF(VLOOKUP($B102,[1]Спортсмены!$B$1:$H$65536,4,FALSE)=0," ",VLOOKUP($B102,[1]Спортсмены!$B$1:$H$65536,4,FALSE)))</f>
        <v>МС</v>
      </c>
      <c r="F102" s="21" t="str">
        <f>IF(B102=0," ",VLOOKUP($B102,[1]Спортсмены!$B$1:$H$65536,5,FALSE))</f>
        <v>Ярославская</v>
      </c>
      <c r="G102" s="21" t="str">
        <f>IF(B102=0," ",VLOOKUP($B102,[1]Спортсмены!$B$1:$H$65536,6,FALSE))</f>
        <v>Рыбинск, СДЮСШОР-2</v>
      </c>
      <c r="H102" s="24"/>
      <c r="I102" s="86">
        <v>5.8726851851851854E-4</v>
      </c>
      <c r="J102" s="23" t="str">
        <f>IF(I102=0," ",IF(I102&lt;=[1]Разряды!$D$6,[1]Разряды!$D$3,IF(I102&lt;=[1]Разряды!$E$6,[1]Разряды!$E$3,IF(I102&lt;=[1]Разряды!$F$6,[1]Разряды!$F$3,IF(I102&lt;=[1]Разряды!$G$6,[1]Разряды!$G$3,IF(I102&lt;=[1]Разряды!$H$6,[1]Разряды!$H$3,IF(I102&lt;=[1]Разряды!$I$6,[1]Разряды!$I$3,IF(I102&lt;=[1]Разряды!$J$6,[1]Разряды!$J$3,"б/р"))))))))</f>
        <v>1р</v>
      </c>
      <c r="K102" s="23">
        <v>0</v>
      </c>
      <c r="L102" s="282" t="str">
        <f>IF(B102=0," ",VLOOKUP($B102,[1]Спортсмены!$B$1:$H$65536,7,FALSE))</f>
        <v>Божко В.А., Громов Н.Б., Бордукова Н.А.</v>
      </c>
    </row>
    <row r="103" spans="1:12" x14ac:dyDescent="0.25">
      <c r="A103" s="19">
        <v>2</v>
      </c>
      <c r="B103" s="26">
        <v>292</v>
      </c>
      <c r="C103" s="21" t="str">
        <f>IF(B103=0," ",VLOOKUP(B103,[1]Спортсмены!B$1:H$65536,2,FALSE))</f>
        <v>Солодов Алексей</v>
      </c>
      <c r="D103" s="22" t="str">
        <f>IF(B103=0," ",VLOOKUP($B103,[1]Спортсмены!$B$1:$H$65536,3,FALSE))</f>
        <v>25.05.1993</v>
      </c>
      <c r="E103" s="23" t="str">
        <f>IF(B103=0," ",IF(VLOOKUP($B103,[1]Спортсмены!$B$1:$H$65536,4,FALSE)=0," ",VLOOKUP($B103,[1]Спортсмены!$B$1:$H$65536,4,FALSE)))</f>
        <v>1р</v>
      </c>
      <c r="F103" s="21" t="str">
        <f>IF(B103=0," ",VLOOKUP($B103,[1]Спортсмены!$B$1:$H$65536,5,FALSE))</f>
        <v>Владимирская</v>
      </c>
      <c r="G103" s="21" t="str">
        <f>IF(B103=0," ",VLOOKUP($B103,[1]Спортсмены!$B$1:$H$65536,6,FALSE))</f>
        <v>Владимир, СДЮСШОР-4</v>
      </c>
      <c r="H103" s="24"/>
      <c r="I103" s="86">
        <v>5.9606481481481479E-4</v>
      </c>
      <c r="J103" s="23" t="str">
        <f>IF(I103=0," ",IF(I103&lt;=[1]Разряды!$D$6,[1]Разряды!$D$3,IF(I103&lt;=[1]Разряды!$E$6,[1]Разряды!$E$3,IF(I103&lt;=[1]Разряды!$F$6,[1]Разряды!$F$3,IF(I103&lt;=[1]Разряды!$G$6,[1]Разряды!$G$3,IF(I103&lt;=[1]Разряды!$H$6,[1]Разряды!$H$3,IF(I103&lt;=[1]Разряды!$I$6,[1]Разряды!$I$3,IF(I103&lt;=[1]Разряды!$J$6,[1]Разряды!$J$3,"б/р"))))))))</f>
        <v>1р</v>
      </c>
      <c r="K103" s="23" t="s">
        <v>19</v>
      </c>
      <c r="L103" s="21" t="str">
        <f>IF(B103=0," ",VLOOKUP($B103,[1]Спортсмены!$B$1:$H$65536,7,FALSE))</f>
        <v>Куфтырев А.Л.</v>
      </c>
    </row>
    <row r="104" spans="1:12" x14ac:dyDescent="0.25">
      <c r="A104" s="106">
        <v>3</v>
      </c>
      <c r="B104" s="321">
        <v>7</v>
      </c>
      <c r="C104" s="21" t="str">
        <f>IF(B104=0," ",VLOOKUP(B104,[1]Спортсмены!B$1:H$65536,2,FALSE))</f>
        <v>Соловьев Сергей</v>
      </c>
      <c r="D104" s="22" t="str">
        <f>IF(B104=0," ",VLOOKUP($B104,[1]Спортсмены!$B$1:$H$65536,3,FALSE))</f>
        <v>17.06.1992</v>
      </c>
      <c r="E104" s="23" t="str">
        <f>IF(B104=0," ",IF(VLOOKUP($B104,[1]Спортсмены!$B$1:$H$65536,4,FALSE)=0," ",VLOOKUP($B104,[1]Спортсмены!$B$1:$H$65536,4,FALSE)))</f>
        <v>КМС</v>
      </c>
      <c r="F104" s="21" t="str">
        <f>IF(B104=0," ",VLOOKUP($B104,[1]Спортсмены!$B$1:$H$65536,5,FALSE))</f>
        <v>Ярославская</v>
      </c>
      <c r="G104" s="21" t="str">
        <f>IF(B104=0," ",VLOOKUP($B104,[1]Спортсмены!$B$1:$H$65536,6,FALSE))</f>
        <v>Ярославль, СДЮСШОР-19</v>
      </c>
      <c r="H104" s="322"/>
      <c r="I104" s="323">
        <v>6.1608796296296292E-4</v>
      </c>
      <c r="J104" s="23" t="str">
        <f>IF(I104=0," ",IF(I104&lt;=[1]Разряды!$D$6,[1]Разряды!$D$3,IF(I104&lt;=[1]Разряды!$E$6,[1]Разряды!$E$3,IF(I104&lt;=[1]Разряды!$F$6,[1]Разряды!$F$3,IF(I104&lt;=[1]Разряды!$G$6,[1]Разряды!$G$3,IF(I104&lt;=[1]Разряды!$H$6,[1]Разряды!$H$3,IF(I104&lt;=[1]Разряды!$I$6,[1]Разряды!$I$3,IF(I104&lt;=[1]Разряды!$J$6,[1]Разряды!$J$3,"б/р"))))))))</f>
        <v>2р</v>
      </c>
      <c r="K104" s="23" t="s">
        <v>19</v>
      </c>
      <c r="L104" s="21" t="str">
        <f>IF(B104=0," ",VLOOKUP($B104,[1]Спортсмены!$B$1:$H$65536,7,FALSE))</f>
        <v>Хрущев И.Е.</v>
      </c>
    </row>
    <row r="105" spans="1:12" x14ac:dyDescent="0.25">
      <c r="A105" s="68">
        <v>4</v>
      </c>
      <c r="B105" s="70">
        <v>14</v>
      </c>
      <c r="C105" s="21" t="str">
        <f>IF(B105=0," ",VLOOKUP(B105,[1]Спортсмены!B$1:H$65536,2,FALSE))</f>
        <v>Кудрявцев Константин</v>
      </c>
      <c r="D105" s="22" t="str">
        <f>IF(B105=0," ",VLOOKUP($B105,[1]Спортсмены!$B$1:$H$65536,3,FALSE))</f>
        <v>29.06.1993</v>
      </c>
      <c r="E105" s="23" t="str">
        <f>IF(B105=0," ",IF(VLOOKUP($B105,[1]Спортсмены!$B$1:$H$65536,4,FALSE)=0," ",VLOOKUP($B105,[1]Спортсмены!$B$1:$H$65536,4,FALSE)))</f>
        <v>1р</v>
      </c>
      <c r="F105" s="21" t="str">
        <f>IF(B105=0," ",VLOOKUP($B105,[1]Спортсмены!$B$1:$H$65536,5,FALSE))</f>
        <v>Ярославская</v>
      </c>
      <c r="G105" s="78" t="str">
        <f>IF(B105=0," ",VLOOKUP($B105,[1]Спортсмены!$B$1:$H$65536,6,FALSE))</f>
        <v>Ярославль, СДЮСШОР-19</v>
      </c>
      <c r="H105" s="322"/>
      <c r="I105" s="323">
        <v>6.3807870370370375E-4</v>
      </c>
      <c r="J105" s="23" t="str">
        <f>IF(I105=0," ",IF(I105&lt;=[1]Разряды!$D$6,[1]Разряды!$D$3,IF(I105&lt;=[1]Разряды!$E$6,[1]Разряды!$E$3,IF(I105&lt;=[1]Разряды!$F$6,[1]Разряды!$F$3,IF(I105&lt;=[1]Разряды!$G$6,[1]Разряды!$G$3,IF(I105&lt;=[1]Разряды!$H$6,[1]Разряды!$H$3,IF(I105&lt;=[1]Разряды!$I$6,[1]Разряды!$I$3,IF(I105&lt;=[1]Разряды!$J$6,[1]Разряды!$J$3,"б/р"))))))))</f>
        <v>2р</v>
      </c>
      <c r="K105" s="23" t="s">
        <v>19</v>
      </c>
      <c r="L105" s="21" t="str">
        <f>IF(B105=0," ",VLOOKUP($B105,[1]Спортсмены!$B$1:$H$65536,7,FALSE))</f>
        <v>Сошников А.В.</v>
      </c>
    </row>
    <row r="106" spans="1:12" x14ac:dyDescent="0.25">
      <c r="A106" s="106"/>
      <c r="B106" s="321"/>
      <c r="C106" s="324"/>
      <c r="D106" s="325"/>
      <c r="E106" s="69"/>
      <c r="F106" s="324"/>
      <c r="G106" s="324"/>
      <c r="H106" s="322"/>
      <c r="I106" s="323"/>
      <c r="J106" s="69"/>
      <c r="K106" s="69"/>
      <c r="L106" s="324"/>
    </row>
    <row r="107" spans="1:12" ht="15.75" thickBot="1" x14ac:dyDescent="0.3">
      <c r="A107" s="29"/>
      <c r="B107" s="93"/>
      <c r="C107" s="31" t="str">
        <f>IF(B107=0," ",VLOOKUP(B107,[1]Спортсмены!B$1:H$65536,2,FALSE))</f>
        <v xml:space="preserve"> </v>
      </c>
      <c r="D107" s="33" t="str">
        <f>IF(B107=0," ",VLOOKUP($B107,[1]Спортсмены!$B$1:$H$65536,3,FALSE))</f>
        <v xml:space="preserve"> </v>
      </c>
      <c r="E107" s="33" t="str">
        <f>IF(B107=0," ",IF(VLOOKUP($B107,[1]Спортсмены!$B$1:$H$65536,4,FALSE)=0," ",VLOOKUP($B107,[1]Спортсмены!$B$1:$H$65536,4,FALSE)))</f>
        <v xml:space="preserve"> </v>
      </c>
      <c r="F107" s="31" t="str">
        <f>IF(B107=0," ",VLOOKUP($B107,[1]Спортсмены!$B$1:$H$65536,5,FALSE))</f>
        <v xml:space="preserve"> </v>
      </c>
      <c r="G107" s="31" t="str">
        <f>IF(B107=0," ",VLOOKUP($B107,[1]Спортсмены!$B$1:$H$65536,6,FALSE))</f>
        <v xml:space="preserve"> </v>
      </c>
      <c r="H107" s="34"/>
      <c r="I107" s="87"/>
      <c r="J107" s="33"/>
      <c r="K107" s="43"/>
      <c r="L107" s="31" t="str">
        <f>IF(B107=0," ",VLOOKUP($B107,[1]Спортсмены!$B$1:$H$65536,7,FALSE))</f>
        <v xml:space="preserve"> </v>
      </c>
    </row>
    <row r="108" spans="1:12" ht="15.75" thickTop="1" x14ac:dyDescent="0.25">
      <c r="A108" s="265"/>
      <c r="B108" s="107"/>
      <c r="C108" s="36"/>
      <c r="D108" s="38"/>
      <c r="E108" s="38"/>
      <c r="F108" s="36"/>
      <c r="G108" s="36"/>
      <c r="H108" s="39"/>
      <c r="I108" s="223"/>
      <c r="J108" s="38"/>
      <c r="K108" s="47"/>
      <c r="L108" s="36"/>
    </row>
    <row r="109" spans="1:12" x14ac:dyDescent="0.25">
      <c r="A109" s="265"/>
      <c r="B109" s="107"/>
      <c r="C109" s="36"/>
      <c r="D109" s="38"/>
      <c r="E109" s="38"/>
      <c r="F109" s="36"/>
      <c r="G109" s="36"/>
      <c r="H109" s="39"/>
      <c r="I109" s="223"/>
      <c r="J109" s="38"/>
      <c r="K109" s="47"/>
      <c r="L109" s="36"/>
    </row>
    <row r="110" spans="1:12" x14ac:dyDescent="0.25">
      <c r="A110" s="265"/>
      <c r="B110" s="107"/>
      <c r="C110" s="36"/>
      <c r="D110" s="38"/>
      <c r="E110" s="38"/>
      <c r="F110" s="36"/>
      <c r="G110" s="36"/>
      <c r="H110" s="39"/>
      <c r="I110" s="223"/>
      <c r="J110" s="38"/>
      <c r="K110" s="47"/>
      <c r="L110" s="36"/>
    </row>
    <row r="111" spans="1:12" x14ac:dyDescent="0.25">
      <c r="A111" s="265"/>
      <c r="B111" s="107"/>
      <c r="C111" s="36"/>
      <c r="D111" s="38"/>
      <c r="E111" s="38"/>
      <c r="F111" s="36"/>
      <c r="G111" s="36"/>
      <c r="H111" s="39"/>
      <c r="I111" s="223"/>
      <c r="J111" s="38"/>
      <c r="K111" s="47"/>
      <c r="L111" s="36"/>
    </row>
    <row r="112" spans="1:12" x14ac:dyDescent="0.25">
      <c r="A112" s="265"/>
      <c r="B112" s="107"/>
      <c r="C112" s="36"/>
      <c r="D112" s="38"/>
      <c r="E112" s="38"/>
      <c r="F112" s="36"/>
      <c r="G112" s="36"/>
      <c r="H112" s="39"/>
      <c r="I112" s="223"/>
      <c r="J112" s="38"/>
      <c r="K112" s="47"/>
      <c r="L112" s="36"/>
    </row>
    <row r="113" spans="1:12" x14ac:dyDescent="0.25">
      <c r="A113" s="265"/>
      <c r="B113" s="107"/>
      <c r="C113" s="36"/>
      <c r="D113" s="38"/>
      <c r="E113" s="38"/>
      <c r="F113" s="36"/>
      <c r="G113" s="36"/>
      <c r="H113" s="39"/>
      <c r="I113" s="223"/>
      <c r="J113" s="38"/>
      <c r="K113" s="47"/>
      <c r="L113" s="36"/>
    </row>
    <row r="114" spans="1:12" x14ac:dyDescent="0.25">
      <c r="A114" s="265"/>
      <c r="B114" s="107"/>
      <c r="C114" s="36"/>
      <c r="D114" s="38"/>
      <c r="E114" s="38"/>
      <c r="F114" s="36"/>
      <c r="G114" s="36"/>
      <c r="H114" s="39"/>
      <c r="I114" s="223"/>
      <c r="J114" s="38"/>
      <c r="K114" s="47"/>
      <c r="L114" s="36"/>
    </row>
    <row r="115" spans="1:12" x14ac:dyDescent="0.25">
      <c r="A115" s="265"/>
      <c r="B115" s="107"/>
      <c r="C115" s="36"/>
      <c r="D115" s="38"/>
      <c r="E115" s="38"/>
      <c r="F115" s="36"/>
      <c r="G115" s="36"/>
      <c r="H115" s="39"/>
      <c r="I115" s="223"/>
      <c r="J115" s="38"/>
      <c r="K115" s="47"/>
      <c r="L115" s="36"/>
    </row>
    <row r="116" spans="1:12" x14ac:dyDescent="0.25">
      <c r="A116" s="265"/>
      <c r="B116" s="107"/>
      <c r="C116" s="36"/>
      <c r="D116" s="38"/>
      <c r="E116" s="38"/>
      <c r="F116" s="36"/>
      <c r="G116" s="36"/>
      <c r="H116" s="39"/>
      <c r="I116" s="223"/>
      <c r="J116" s="38"/>
      <c r="K116" s="47"/>
      <c r="L116" s="36"/>
    </row>
    <row r="117" spans="1:12" x14ac:dyDescent="0.25">
      <c r="A117" s="265"/>
      <c r="B117" s="107"/>
      <c r="C117" s="36"/>
      <c r="D117" s="38"/>
      <c r="E117" s="38"/>
      <c r="F117" s="36"/>
      <c r="G117" s="36"/>
      <c r="H117" s="39"/>
      <c r="I117" s="223"/>
      <c r="J117" s="38"/>
      <c r="K117" s="47"/>
      <c r="L117" s="36"/>
    </row>
    <row r="118" spans="1:12" x14ac:dyDescent="0.25">
      <c r="A118" s="265"/>
      <c r="B118" s="107"/>
      <c r="C118" s="36"/>
      <c r="D118" s="38"/>
      <c r="E118" s="38"/>
      <c r="F118" s="36"/>
      <c r="G118" s="36"/>
      <c r="H118" s="39"/>
      <c r="I118" s="223"/>
      <c r="J118" s="38"/>
      <c r="K118" s="47"/>
      <c r="L118" s="36"/>
    </row>
    <row r="119" spans="1:12" x14ac:dyDescent="0.25">
      <c r="A119" s="265"/>
      <c r="B119" s="107"/>
      <c r="C119" s="36"/>
      <c r="D119" s="38"/>
      <c r="E119" s="38"/>
      <c r="F119" s="36"/>
      <c r="G119" s="36"/>
      <c r="H119" s="39"/>
      <c r="I119" s="223"/>
      <c r="J119" s="38"/>
      <c r="K119" s="47"/>
      <c r="L119" s="36"/>
    </row>
  </sheetData>
  <mergeCells count="57">
    <mergeCell ref="L79:L80"/>
    <mergeCell ref="H80:I80"/>
    <mergeCell ref="F81:G81"/>
    <mergeCell ref="I81:J81"/>
    <mergeCell ref="F101:G101"/>
    <mergeCell ref="I101:J101"/>
    <mergeCell ref="F79:F80"/>
    <mergeCell ref="G79:G80"/>
    <mergeCell ref="H79:I79"/>
    <mergeCell ref="J79:J80"/>
    <mergeCell ref="K79:K80"/>
    <mergeCell ref="A79:A80"/>
    <mergeCell ref="B79:B80"/>
    <mergeCell ref="C79:C80"/>
    <mergeCell ref="D79:D80"/>
    <mergeCell ref="E79:E80"/>
    <mergeCell ref="F76:G76"/>
    <mergeCell ref="I77:J77"/>
    <mergeCell ref="I78:J78"/>
    <mergeCell ref="K78:L78"/>
    <mergeCell ref="L48:L49"/>
    <mergeCell ref="H49:I49"/>
    <mergeCell ref="F50:G50"/>
    <mergeCell ref="I50:J50"/>
    <mergeCell ref="F48:F49"/>
    <mergeCell ref="G48:G49"/>
    <mergeCell ref="H48:I48"/>
    <mergeCell ref="J48:J49"/>
    <mergeCell ref="K48:K49"/>
    <mergeCell ref="H9:I9"/>
    <mergeCell ref="A48:A49"/>
    <mergeCell ref="B48:B49"/>
    <mergeCell ref="C48:C49"/>
    <mergeCell ref="D48:D49"/>
    <mergeCell ref="E48:E49"/>
    <mergeCell ref="A1:L1"/>
    <mergeCell ref="A2:L2"/>
    <mergeCell ref="A3:L3"/>
    <mergeCell ref="K8:K9"/>
    <mergeCell ref="L8:L9"/>
    <mergeCell ref="F5:G5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F45:G45"/>
    <mergeCell ref="I46:J46"/>
    <mergeCell ref="I47:J47"/>
    <mergeCell ref="K47:L47"/>
    <mergeCell ref="F10:G10"/>
    <mergeCell ref="I10:J10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selection activeCell="A69" sqref="A69"/>
    </sheetView>
  </sheetViews>
  <sheetFormatPr defaultRowHeight="15" x14ac:dyDescent="0.25"/>
  <cols>
    <col min="1" max="1" width="4.85546875" customWidth="1"/>
    <col min="2" max="2" width="7.42578125" customWidth="1"/>
    <col min="3" max="3" width="26.85546875" customWidth="1"/>
    <col min="4" max="4" width="11" customWidth="1"/>
    <col min="5" max="5" width="6.5703125" customWidth="1"/>
    <col min="6" max="6" width="17.42578125" customWidth="1"/>
    <col min="7" max="7" width="36.85546875" customWidth="1"/>
    <col min="8" max="8" width="3.42578125" style="95" customWidth="1"/>
    <col min="9" max="9" width="7.42578125" style="95" customWidth="1"/>
    <col min="10" max="10" width="6.5703125" customWidth="1"/>
    <col min="11" max="11" width="6.28515625" customWidth="1"/>
    <col min="12" max="12" width="28.85546875" customWidth="1"/>
  </cols>
  <sheetData>
    <row r="1" spans="1:12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2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4"/>
      <c r="C5" s="4"/>
      <c r="D5" s="4"/>
      <c r="E5" s="4"/>
      <c r="F5" s="412" t="s">
        <v>32</v>
      </c>
      <c r="G5" s="412"/>
      <c r="H5" s="4"/>
      <c r="I5"/>
    </row>
    <row r="6" spans="1:12" ht="15.75" customHeight="1" x14ac:dyDescent="0.25">
      <c r="A6" s="1"/>
      <c r="B6" s="6"/>
      <c r="C6" s="216"/>
      <c r="F6" s="1"/>
      <c r="G6" s="1"/>
      <c r="H6" s="8"/>
      <c r="I6" s="8"/>
      <c r="J6" s="8"/>
      <c r="K6" s="6" t="s">
        <v>2</v>
      </c>
      <c r="L6" s="8"/>
    </row>
    <row r="7" spans="1:12" x14ac:dyDescent="0.25">
      <c r="A7" s="1"/>
      <c r="B7" s="67"/>
      <c r="C7" s="67"/>
      <c r="D7" s="12"/>
      <c r="E7" s="11"/>
      <c r="F7" s="1"/>
      <c r="G7" s="1"/>
      <c r="H7" s="13"/>
      <c r="I7" s="415"/>
      <c r="J7" s="415"/>
      <c r="K7" s="8" t="s">
        <v>94</v>
      </c>
      <c r="L7" s="8"/>
    </row>
    <row r="8" spans="1:12" x14ac:dyDescent="0.25">
      <c r="A8" s="416" t="s">
        <v>5</v>
      </c>
      <c r="B8" s="416" t="s">
        <v>6</v>
      </c>
      <c r="C8" s="416" t="s">
        <v>7</v>
      </c>
      <c r="D8" s="405" t="s">
        <v>8</v>
      </c>
      <c r="E8" s="405" t="s">
        <v>9</v>
      </c>
      <c r="F8" s="405" t="s">
        <v>10</v>
      </c>
      <c r="G8" s="405" t="s">
        <v>11</v>
      </c>
      <c r="H8" s="418" t="s">
        <v>12</v>
      </c>
      <c r="I8" s="419"/>
      <c r="J8" s="416" t="s">
        <v>13</v>
      </c>
      <c r="K8" s="405" t="s">
        <v>14</v>
      </c>
      <c r="L8" s="407" t="s">
        <v>15</v>
      </c>
    </row>
    <row r="9" spans="1:12" ht="15" customHeight="1" x14ac:dyDescent="0.25">
      <c r="A9" s="417"/>
      <c r="B9" s="417"/>
      <c r="C9" s="417"/>
      <c r="D9" s="417"/>
      <c r="E9" s="417"/>
      <c r="F9" s="417"/>
      <c r="G9" s="417"/>
      <c r="H9" s="427" t="s">
        <v>16</v>
      </c>
      <c r="I9" s="428"/>
      <c r="J9" s="417"/>
      <c r="K9" s="417"/>
      <c r="L9" s="408"/>
    </row>
    <row r="10" spans="1:12" x14ac:dyDescent="0.25">
      <c r="A10" s="15"/>
      <c r="B10" s="15"/>
      <c r="C10" s="15"/>
      <c r="D10" s="16"/>
      <c r="E10" s="15"/>
      <c r="F10" s="414" t="s">
        <v>97</v>
      </c>
      <c r="G10" s="414"/>
      <c r="H10" s="17"/>
      <c r="I10" s="413" t="s">
        <v>31</v>
      </c>
      <c r="J10" s="413"/>
      <c r="K10" s="255"/>
      <c r="L10" s="8" t="s">
        <v>128</v>
      </c>
    </row>
    <row r="11" spans="1:12" ht="15" customHeight="1" x14ac:dyDescent="0.25">
      <c r="A11" s="19">
        <v>1</v>
      </c>
      <c r="B11" s="23">
        <v>358</v>
      </c>
      <c r="C11" s="21" t="str">
        <f>IF(B11=0," ",VLOOKUP(B11,[1]Спортсмены!B$1:H$65536,2,FALSE))</f>
        <v>Гашимов Геннадий</v>
      </c>
      <c r="D11" s="22" t="str">
        <f>IF(B11=0," ",VLOOKUP($B11,[1]Спортсмены!$B$1:$H$65536,3,FALSE))</f>
        <v>25.12.1999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Калининградская</v>
      </c>
      <c r="G11" s="21" t="str">
        <f>IF(B11=0," ",VLOOKUP($B11,[1]Спортсмены!$B$1:$H$65536,6,FALSE))</f>
        <v>СОШ Пионерский</v>
      </c>
      <c r="H11" s="96"/>
      <c r="I11" s="85">
        <v>1.3899305555555557E-3</v>
      </c>
      <c r="J11" s="26" t="str">
        <f>IF(I11=0," ",IF(I11&lt;=[1]Разряды!$D$7,[1]Разряды!$D$3,IF(I11&lt;=[1]Разряды!$E$7,[1]Разряды!$E$3,IF(I11&lt;=[1]Разряды!$F$7,[1]Разряды!$F$3,IF(I11&lt;=[1]Разряды!$G$7,[1]Разряды!$G$3,IF(I11&lt;=[1]Разряды!$H$7,[1]Разряды!$H$3,IF(I11&lt;=[1]Разряды!$I$7,[1]Разряды!$I$3,IF(I11&lt;=[1]Разряды!$J$7,[1]Разряды!$J$3,"б/р"))))))))</f>
        <v>1р</v>
      </c>
      <c r="K11" s="23">
        <v>20</v>
      </c>
      <c r="L11" s="21" t="str">
        <f>IF(B11=0," ",VLOOKUP($B11,[1]Спортсмены!$B$1:$H$65536,7,FALSE))</f>
        <v>Гашимов Р.А.</v>
      </c>
    </row>
    <row r="12" spans="1:12" x14ac:dyDescent="0.25">
      <c r="A12" s="19">
        <v>2</v>
      </c>
      <c r="B12" s="20">
        <v>245</v>
      </c>
      <c r="C12" s="21" t="str">
        <f>IF(B12=0," ",VLOOKUP(B12,[1]Спортсмены!B$1:H$65536,2,FALSE))</f>
        <v>Наклейщиков Алексей</v>
      </c>
      <c r="D12" s="22" t="str">
        <f>IF(B12=0," ",VLOOKUP($B12,[1]Спортсмены!$B$1:$H$65536,3,FALSE))</f>
        <v>29.03.2000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Вологодская</v>
      </c>
      <c r="G12" s="21" t="str">
        <f>IF(B12=0," ",VLOOKUP($B12,[1]Спортсмены!$B$1:$H$65536,6,FALSE))</f>
        <v>Череповец МБОУ ДОД "ДЮСШ № 2"</v>
      </c>
      <c r="H12" s="96"/>
      <c r="I12" s="84">
        <v>1.4177083333333333E-3</v>
      </c>
      <c r="J12" s="26" t="str">
        <f>IF(I12=0," ",IF(I12&lt;=[1]Разряды!$D$7,[1]Разряды!$D$3,IF(I12&lt;=[1]Разряды!$E$7,[1]Разряды!$E$3,IF(I12&lt;=[1]Разряды!$F$7,[1]Разряды!$F$3,IF(I12&lt;=[1]Разряды!$G$7,[1]Разряды!$G$3,IF(I12&lt;=[1]Разряды!$H$7,[1]Разряды!$H$3,IF(I12&lt;=[1]Разряды!$I$7,[1]Разряды!$I$3,IF(I12&lt;=[1]Разряды!$J$7,[1]Разряды!$J$3,"б/р"))))))))</f>
        <v>2р</v>
      </c>
      <c r="K12" s="15">
        <v>17</v>
      </c>
      <c r="L12" s="21" t="str">
        <f>IF(B12=0," ",VLOOKUP($B12,[1]Спортсмены!$B$1:$H$65536,7,FALSE))</f>
        <v>Полторацкий С.В.</v>
      </c>
    </row>
    <row r="13" spans="1:12" x14ac:dyDescent="0.25">
      <c r="A13" s="19">
        <v>3</v>
      </c>
      <c r="B13" s="20">
        <v>271</v>
      </c>
      <c r="C13" s="21" t="str">
        <f>IF(B13=0," ",VLOOKUP(B13,[1]Спортсмены!B$1:H$65536,2,FALSE))</f>
        <v>Якутин Денис</v>
      </c>
      <c r="D13" s="22" t="str">
        <f>IF(B13=0," ",VLOOKUP($B13,[1]Спортсмены!$B$1:$H$65536,3,FALSE))</f>
        <v>07.10.1999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Владимирская</v>
      </c>
      <c r="G13" s="21" t="str">
        <f>IF(B13=0," ",VLOOKUP($B13,[1]Спортсмены!$B$1:$H$65536,6,FALSE))</f>
        <v>Владимир, СДЮСШОР-4</v>
      </c>
      <c r="H13" s="24"/>
      <c r="I13" s="84">
        <v>1.4181712962962965E-3</v>
      </c>
      <c r="J13" s="26" t="str">
        <f>IF(I13=0," ",IF(I13&lt;=[1]Разряды!$D$7,[1]Разряды!$D$3,IF(I13&lt;=[1]Разряды!$E$7,[1]Разряды!$E$3,IF(I13&lt;=[1]Разряды!$F$7,[1]Разряды!$F$3,IF(I13&lt;=[1]Разряды!$G$7,[1]Разряды!$G$3,IF(I13&lt;=[1]Разряды!$H$7,[1]Разряды!$H$3,IF(I13&lt;=[1]Разряды!$I$7,[1]Разряды!$I$3,IF(I13&lt;=[1]Разряды!$J$7,[1]Разряды!$J$3,"б/р"))))))))</f>
        <v>2р</v>
      </c>
      <c r="K13" s="15" t="s">
        <v>28</v>
      </c>
      <c r="L13" s="21" t="str">
        <f>IF(B13=0," ",VLOOKUP($B13,[1]Спортсмены!$B$1:$H$65536,7,FALSE))</f>
        <v>Плотников П.Н.</v>
      </c>
    </row>
    <row r="14" spans="1:12" x14ac:dyDescent="0.25">
      <c r="A14" s="27">
        <v>4</v>
      </c>
      <c r="B14" s="20">
        <v>29</v>
      </c>
      <c r="C14" s="21" t="str">
        <f>IF(B14=0," ",VLOOKUP(B14,[1]Спортсмены!B$1:H$65536,2,FALSE))</f>
        <v>Ожогов Никита</v>
      </c>
      <c r="D14" s="22" t="str">
        <f>IF(B14=0," ",VLOOKUP($B14,[1]Спортсмены!$B$1:$H$65536,3,FALSE))</f>
        <v>19.01.1999</v>
      </c>
      <c r="E14" s="23" t="str">
        <f>IF(B14=0," ",IF(VLOOKUP($B14,[1]Спортсмены!$B$1:$H$65536,4,FALSE)=0," ",VLOOKUP($B14,[1]Спортсмены!$B$1:$H$65536,4,FALSE)))</f>
        <v>1р</v>
      </c>
      <c r="F14" s="21" t="str">
        <f>IF(B14=0," ",VLOOKUP($B14,[1]Спортсмены!$B$1:$H$65536,5,FALSE))</f>
        <v>Ярославская</v>
      </c>
      <c r="G14" s="21" t="str">
        <f>IF(B14=0," ",VLOOKUP($B14,[1]Спортсмены!$B$1:$H$65536,6,FALSE))</f>
        <v>Ярославль, СДЮСШОР-19</v>
      </c>
      <c r="H14" s="96"/>
      <c r="I14" s="85">
        <v>1.4253472222222222E-3</v>
      </c>
      <c r="J14" s="26" t="str">
        <f>IF(I14=0," ",IF(I14&lt;=[1]Разряды!$D$7,[1]Разряды!$D$3,IF(I14&lt;=[1]Разряды!$E$7,[1]Разряды!$E$3,IF(I14&lt;=[1]Разряды!$F$7,[1]Разряды!$F$3,IF(I14&lt;=[1]Разряды!$G$7,[1]Разряды!$G$3,IF(I14&lt;=[1]Разряды!$H$7,[1]Разряды!$H$3,IF(I14&lt;=[1]Разряды!$I$7,[1]Разряды!$I$3,IF(I14&lt;=[1]Разряды!$J$7,[1]Разряды!$J$3,"б/р"))))))))</f>
        <v>2р</v>
      </c>
      <c r="K14" s="15" t="s">
        <v>19</v>
      </c>
      <c r="L14" s="21" t="str">
        <f>IF(B14=0," ",VLOOKUP($B14,[1]Спортсмены!$B$1:$H$65536,7,FALSE))</f>
        <v>Таракановы Ю.Ф., А.В.</v>
      </c>
    </row>
    <row r="15" spans="1:12" x14ac:dyDescent="0.25">
      <c r="A15" s="27">
        <v>5</v>
      </c>
      <c r="B15" s="71">
        <v>433</v>
      </c>
      <c r="C15" s="21" t="str">
        <f>IF(B15=0," ",VLOOKUP(B15,[1]Спортсмены!B$1:H$65536,2,FALSE))</f>
        <v>Смирнов Иван</v>
      </c>
      <c r="D15" s="22" t="str">
        <f>IF(B15=0," ",VLOOKUP($B15,[1]Спортсмены!$B$1:$H$65536,3,FALSE))</f>
        <v>25.08.2000</v>
      </c>
      <c r="E15" s="23" t="str">
        <f>IF(B15=0," ",IF(VLOOKUP($B15,[1]Спортсмены!$B$1:$H$65536,4,FALSE)=0," ",VLOOKUP($B15,[1]Спортсмены!$B$1:$H$65536,4,FALSE)))</f>
        <v>1р</v>
      </c>
      <c r="F15" s="21" t="str">
        <f>IF(B15=0," ",VLOOKUP($B15,[1]Спортсмены!$B$1:$H$65536,5,FALSE))</f>
        <v>Костромская</v>
      </c>
      <c r="G15" s="21" t="str">
        <f>IF(B15=0," ",VLOOKUP($B15,[1]Спортсмены!$B$1:$H$65536,6,FALSE))</f>
        <v>Кострома, КОСДЮСШОР</v>
      </c>
      <c r="H15" s="24"/>
      <c r="I15" s="85">
        <v>1.4315972222222223E-3</v>
      </c>
      <c r="J15" s="26" t="str">
        <f>IF(I15=0," ",IF(I15&lt;=[1]Разряды!$D$7,[1]Разряды!$D$3,IF(I15&lt;=[1]Разряды!$E$7,[1]Разряды!$E$3,IF(I15&lt;=[1]Разряды!$F$7,[1]Разряды!$F$3,IF(I15&lt;=[1]Разряды!$G$7,[1]Разряды!$G$3,IF(I15&lt;=[1]Разряды!$H$7,[1]Разряды!$H$3,IF(I15&lt;=[1]Разряды!$I$7,[1]Разряды!$I$3,IF(I15&lt;=[1]Разряды!$J$7,[1]Разряды!$J$3,"б/р"))))))))</f>
        <v>2р</v>
      </c>
      <c r="K15" s="15">
        <v>15</v>
      </c>
      <c r="L15" s="21" t="str">
        <f>IF(B15=0," ",VLOOKUP($B15,[1]Спортсмены!$B$1:$H$65536,7,FALSE))</f>
        <v>Дружков А.Н.</v>
      </c>
    </row>
    <row r="16" spans="1:12" x14ac:dyDescent="0.25">
      <c r="A16" s="27">
        <v>6</v>
      </c>
      <c r="B16" s="20">
        <v>472</v>
      </c>
      <c r="C16" s="21" t="str">
        <f>IF(B16=0," ",VLOOKUP(B16,[1]Спортсмены!B$1:H$65536,2,FALSE))</f>
        <v>Борисов Михаил</v>
      </c>
      <c r="D16" s="22" t="str">
        <f>IF(B16=0," ",VLOOKUP($B16,[1]Спортсмены!$B$1:$H$65536,3,FALSE))</f>
        <v>1999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Ивановская</v>
      </c>
      <c r="G16" s="78" t="str">
        <f>IF(B16=0," ",VLOOKUP($B16,[1]Спортсмены!$B$1:$H$65536,6,FALSE))</f>
        <v>Кинешма, СДЮСШОР им. ОЧ С.Клюгина</v>
      </c>
      <c r="H16" s="24"/>
      <c r="I16" s="84">
        <v>1.4331018518518519E-3</v>
      </c>
      <c r="J16" s="16" t="str">
        <f>IF(I16=0," ",IF(I16&lt;=[1]Разряды!$D$7,[1]Разряды!$D$3,IF(I16&lt;=[1]Разряды!$E$7,[1]Разряды!$E$3,IF(I16&lt;=[1]Разряды!$F$7,[1]Разряды!$F$3,IF(I16&lt;=[1]Разряды!$G$7,[1]Разряды!$G$3,IF(I16&lt;=[1]Разряды!$H$7,[1]Разряды!$H$3,IF(I16&lt;=[1]Разряды!$I$7,[1]Разряды!$I$3,IF(I16&lt;=[1]Разряды!$J$7,[1]Разряды!$J$3,"б/р"))))))))</f>
        <v>2р</v>
      </c>
      <c r="K16" s="15">
        <v>14</v>
      </c>
      <c r="L16" s="21" t="str">
        <f>IF(B16=0," ",VLOOKUP($B16,[1]Спортсмены!$B$1:$H$65536,7,FALSE))</f>
        <v>Мальцев Е.В.</v>
      </c>
    </row>
    <row r="17" spans="1:12" x14ac:dyDescent="0.25">
      <c r="A17" s="27">
        <v>7</v>
      </c>
      <c r="B17" s="20">
        <v>435</v>
      </c>
      <c r="C17" s="21" t="str">
        <f>IF(B17=0," ",VLOOKUP(B17,[1]Спортсмены!B$1:H$65536,2,FALSE))</f>
        <v>Буриков Николай</v>
      </c>
      <c r="D17" s="22" t="str">
        <f>IF(B17=0," ",VLOOKUP($B17,[1]Спортсмены!$B$1:$H$65536,3,FALSE))</f>
        <v>31.03.1999</v>
      </c>
      <c r="E17" s="23" t="str">
        <f>IF(B17=0," ",IF(VLOOKUP($B17,[1]Спортсмены!$B$1:$H$65536,4,FALSE)=0," ",VLOOKUP($B17,[1]Спортсмены!$B$1:$H$65536,4,FALSE)))</f>
        <v>1р</v>
      </c>
      <c r="F17" s="21" t="str">
        <f>IF(B17=0," ",VLOOKUP($B17,[1]Спортсмены!$B$1:$H$65536,5,FALSE))</f>
        <v>Костромская</v>
      </c>
      <c r="G17" s="21" t="str">
        <f>IF(B17=0," ",VLOOKUP($B17,[1]Спортсмены!$B$1:$H$65536,6,FALSE))</f>
        <v>Шарья, СДЮСШОР</v>
      </c>
      <c r="H17" s="96"/>
      <c r="I17" s="84">
        <v>1.4337962962962961E-3</v>
      </c>
      <c r="J17" s="26" t="str">
        <f>IF(I17=0," ",IF(I17&lt;=[1]Разряды!$D$7,[1]Разряды!$D$3,IF(I17&lt;=[1]Разряды!$E$7,[1]Разряды!$E$3,IF(I17&lt;=[1]Разряды!$F$7,[1]Разряды!$F$3,IF(I17&lt;=[1]Разряды!$G$7,[1]Разряды!$G$3,IF(I17&lt;=[1]Разряды!$H$7,[1]Разряды!$H$3,IF(I17&lt;=[1]Разряды!$I$7,[1]Разряды!$I$3,IF(I17&lt;=[1]Разряды!$J$7,[1]Разряды!$J$3,"б/р"))))))))</f>
        <v>2р</v>
      </c>
      <c r="K17" s="15">
        <v>13</v>
      </c>
      <c r="L17" s="21" t="str">
        <f>IF(B17=0," ",VLOOKUP($B17,[1]Спортсмены!$B$1:$H$65536,7,FALSE))</f>
        <v>Дружков А.Н., Ефалов Н.Л.</v>
      </c>
    </row>
    <row r="18" spans="1:12" x14ac:dyDescent="0.25">
      <c r="A18" s="27">
        <v>8</v>
      </c>
      <c r="B18" s="20">
        <v>304</v>
      </c>
      <c r="C18" s="21" t="str">
        <f>IF(B18=0," ",VLOOKUP(B18,[1]Спортсмены!B$1:H$65536,2,FALSE))</f>
        <v>Глушко Александр</v>
      </c>
      <c r="D18" s="22" t="str">
        <f>IF(B18=0," ",VLOOKUP($B18,[1]Спортсмены!$B$1:$H$65536,3,FALSE))</f>
        <v>18.06.1999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Мурманская</v>
      </c>
      <c r="G18" s="78" t="str">
        <f>IF(B18=0," ",VLOOKUP($B18,[1]Спортсмены!$B$1:$H$65536,6,FALSE))</f>
        <v>Мурманск, СДЮСШОР № 4</v>
      </c>
      <c r="H18" s="25"/>
      <c r="I18" s="84">
        <v>1.4442129629629631E-3</v>
      </c>
      <c r="J18" s="26" t="str">
        <f>IF(I18=0," ",IF(I18&lt;=[1]Разряды!$D$7,[1]Разряды!$D$3,IF(I18&lt;=[1]Разряды!$E$7,[1]Разряды!$E$3,IF(I18&lt;=[1]Разряды!$F$7,[1]Разряды!$F$3,IF(I18&lt;=[1]Разряды!$G$7,[1]Разряды!$G$3,IF(I18&lt;=[1]Разряды!$H$7,[1]Разряды!$H$3,IF(I18&lt;=[1]Разряды!$I$7,[1]Разряды!$I$3,IF(I18&lt;=[1]Разряды!$J$7,[1]Разряды!$J$3,"б/р"))))))))</f>
        <v>2р</v>
      </c>
      <c r="K18" s="15" t="s">
        <v>19</v>
      </c>
      <c r="L18" s="21" t="str">
        <f>IF(B18=0," ",VLOOKUP($B18,[1]Спортсмены!$B$1:$H$65536,7,FALSE))</f>
        <v>Шаверина Е.Н.</v>
      </c>
    </row>
    <row r="19" spans="1:12" x14ac:dyDescent="0.25">
      <c r="A19" s="27">
        <v>9</v>
      </c>
      <c r="B19" s="20">
        <v>415</v>
      </c>
      <c r="C19" s="21" t="str">
        <f>IF(B19=0," ",VLOOKUP(B19,[1]Спортсмены!B$1:H$65536,2,FALSE))</f>
        <v>Малков Александр</v>
      </c>
      <c r="D19" s="22" t="str">
        <f>IF(B19=0," ",VLOOKUP($B19,[1]Спортсмены!$B$1:$H$65536,3,FALSE))</f>
        <v>07.06.1999</v>
      </c>
      <c r="E19" s="23" t="str">
        <f>IF(B19=0," ",IF(VLOOKUP($B19,[1]Спортсмены!$B$1:$H$65536,4,FALSE)=0," ",VLOOKUP($B19,[1]Спортсмены!$B$1:$H$65536,4,FALSE)))</f>
        <v>2р</v>
      </c>
      <c r="F19" s="21" t="str">
        <f>IF(B19=0," ",VLOOKUP($B19,[1]Спортсмены!$B$1:$H$65536,5,FALSE))</f>
        <v>Костромская</v>
      </c>
      <c r="G19" s="21" t="str">
        <f>IF(B19=0," ",VLOOKUP($B19,[1]Спортсмены!$B$1:$H$65536,6,FALSE))</f>
        <v>Кострома, КОСДЮСШОР</v>
      </c>
      <c r="H19" s="96"/>
      <c r="I19" s="84">
        <v>1.450347222222222E-3</v>
      </c>
      <c r="J19" s="26" t="str">
        <f>IF(I19=0," ",IF(I19&lt;=[1]Разряды!$D$7,[1]Разряды!$D$3,IF(I19&lt;=[1]Разряды!$E$7,[1]Разряды!$E$3,IF(I19&lt;=[1]Разряды!$F$7,[1]Разряды!$F$3,IF(I19&lt;=[1]Разряды!$G$7,[1]Разряды!$G$3,IF(I19&lt;=[1]Разряды!$H$7,[1]Разряды!$H$3,IF(I19&lt;=[1]Разряды!$I$7,[1]Разряды!$I$3,IF(I19&lt;=[1]Разряды!$J$7,[1]Разряды!$J$3,"б/р"))))))))</f>
        <v>2р</v>
      </c>
      <c r="K19" s="15" t="s">
        <v>19</v>
      </c>
      <c r="L19" s="21" t="str">
        <f>IF(B19=0," ",VLOOKUP($B19,[1]Спортсмены!$B$1:$H$65536,7,FALSE))</f>
        <v>Лякин С.И.</v>
      </c>
    </row>
    <row r="20" spans="1:12" x14ac:dyDescent="0.25">
      <c r="A20" s="27">
        <v>10</v>
      </c>
      <c r="B20" s="20">
        <v>143</v>
      </c>
      <c r="C20" s="21" t="str">
        <f>IF(B20=0," ",VLOOKUP(B20,[1]Спортсмены!B$1:H$65536,2,FALSE))</f>
        <v>Шашин Сергей</v>
      </c>
      <c r="D20" s="22" t="str">
        <f>IF(B20=0," ",VLOOKUP($B20,[1]Спортсмены!$B$1:$H$65536,3,FALSE))</f>
        <v>29.03.1999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Ярославская</v>
      </c>
      <c r="G20" s="304" t="str">
        <f>IF(B20=0," ",VLOOKUP($B20,[1]Спортсмены!$B$1:$H$65536,6,FALSE))</f>
        <v>Ярославль, ГУ ЯО СШОР по л/а и адаптивному спорту</v>
      </c>
      <c r="H20" s="24"/>
      <c r="I20" s="84">
        <v>1.4510416666666667E-3</v>
      </c>
      <c r="J20" s="26" t="str">
        <f>IF(I20=0," ",IF(I20&lt;=[1]Разряды!$D$7,[1]Разряды!$D$3,IF(I20&lt;=[1]Разряды!$E$7,[1]Разряды!$E$3,IF(I20&lt;=[1]Разряды!$F$7,[1]Разряды!$F$3,IF(I20&lt;=[1]Разряды!$G$7,[1]Разряды!$G$3,IF(I20&lt;=[1]Разряды!$H$7,[1]Разряды!$H$3,IF(I20&lt;=[1]Разряды!$I$7,[1]Разряды!$I$3,IF(I20&lt;=[1]Разряды!$J$7,[1]Разряды!$J$3,"б/р"))))))))</f>
        <v>2р</v>
      </c>
      <c r="K20" s="15" t="s">
        <v>19</v>
      </c>
      <c r="L20" s="21" t="str">
        <f>IF(B20=0," ",VLOOKUP($B20,[1]Спортсмены!$B$1:$H$65536,7,FALSE))</f>
        <v>Филинова С.К., Лыкова О.В.</v>
      </c>
    </row>
    <row r="21" spans="1:12" x14ac:dyDescent="0.25">
      <c r="A21" s="27">
        <v>11</v>
      </c>
      <c r="B21" s="20">
        <v>275</v>
      </c>
      <c r="C21" s="21" t="str">
        <f>IF(B21=0," ",VLOOKUP(B21,[1]Спортсмены!B$1:H$65536,2,FALSE))</f>
        <v>Шибутов Матвей</v>
      </c>
      <c r="D21" s="22" t="str">
        <f>IF(B21=0," ",VLOOKUP($B21,[1]Спортсмены!$B$1:$H$65536,3,FALSE))</f>
        <v>18.04.2001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Владимирская</v>
      </c>
      <c r="G21" s="21" t="str">
        <f>IF(B21=0," ",VLOOKUP($B21,[1]Спортсмены!$B$1:$H$65536,6,FALSE))</f>
        <v>Владимир, СДЮСШОР-4</v>
      </c>
      <c r="H21" s="24"/>
      <c r="I21" s="84">
        <v>1.4535879629629629E-3</v>
      </c>
      <c r="J21" s="26" t="str">
        <f>IF(I21=0," ",IF(I21&lt;=[1]Разряды!$D$7,[1]Разряды!$D$3,IF(I21&lt;=[1]Разряды!$E$7,[1]Разряды!$E$3,IF(I21&lt;=[1]Разряды!$F$7,[1]Разряды!$F$3,IF(I21&lt;=[1]Разряды!$G$7,[1]Разряды!$G$3,IF(I21&lt;=[1]Разряды!$H$7,[1]Разряды!$H$3,IF(I21&lt;=[1]Разряды!$I$7,[1]Разряды!$I$3,IF(I21&lt;=[1]Разряды!$J$7,[1]Разряды!$J$3,"б/р"))))))))</f>
        <v>2р</v>
      </c>
      <c r="K21" s="15">
        <v>12</v>
      </c>
      <c r="L21" s="21" t="str">
        <f>IF(B21=0," ",VLOOKUP($B21,[1]Спортсмены!$B$1:$H$65536,7,FALSE))</f>
        <v>Герцен Е.А.</v>
      </c>
    </row>
    <row r="22" spans="1:12" x14ac:dyDescent="0.25">
      <c r="A22" s="27">
        <v>12</v>
      </c>
      <c r="B22" s="20">
        <v>142</v>
      </c>
      <c r="C22" s="21" t="str">
        <f>IF(B22=0," ",VLOOKUP(B22,[1]Спортсмены!B$1:H$65536,2,FALSE))</f>
        <v>Юдинцев Даниил</v>
      </c>
      <c r="D22" s="22" t="str">
        <f>IF(B22=0," ",VLOOKUP($B22,[1]Спортсмены!$B$1:$H$65536,3,FALSE))</f>
        <v>30.07.2000</v>
      </c>
      <c r="E22" s="23" t="str">
        <f>IF(B22=0," ",IF(VLOOKUP($B22,[1]Спортсмены!$B$1:$H$65536,4,FALSE)=0," ",VLOOKUP($B22,[1]Спортсмены!$B$1:$H$65536,4,FALSE)))</f>
        <v>2р</v>
      </c>
      <c r="F22" s="21" t="str">
        <f>IF(B22=0," ",VLOOKUP($B22,[1]Спортсмены!$B$1:$H$65536,5,FALSE))</f>
        <v>Ярославская</v>
      </c>
      <c r="G22" s="304" t="str">
        <f>IF(B22=0," ",VLOOKUP($B22,[1]Спортсмены!$B$1:$H$65536,6,FALSE))</f>
        <v>Ярославль, ГУ ЯО СШОР по л/а и адаптивному спорту</v>
      </c>
      <c r="H22" s="96"/>
      <c r="I22" s="84">
        <v>1.4680555555555556E-3</v>
      </c>
      <c r="J22" s="26" t="str">
        <f>IF(I22=0," ",IF(I22&lt;=[1]Разряды!$D$7,[1]Разряды!$D$3,IF(I22&lt;=[1]Разряды!$E$7,[1]Разряды!$E$3,IF(I22&lt;=[1]Разряды!$F$7,[1]Разряды!$F$3,IF(I22&lt;=[1]Разряды!$G$7,[1]Разряды!$G$3,IF(I22&lt;=[1]Разряды!$H$7,[1]Разряды!$H$3,IF(I22&lt;=[1]Разряды!$I$7,[1]Разряды!$I$3,IF(I22&lt;=[1]Разряды!$J$7,[1]Разряды!$J$3,"б/р"))))))))</f>
        <v>2р</v>
      </c>
      <c r="K22" s="15" t="s">
        <v>19</v>
      </c>
      <c r="L22" s="21" t="str">
        <f>IF(B22=0," ",VLOOKUP($B22,[1]Спортсмены!$B$1:$H$65536,7,FALSE))</f>
        <v>Филинова С.К., Лыкова О.В.</v>
      </c>
    </row>
    <row r="23" spans="1:12" x14ac:dyDescent="0.25">
      <c r="A23" s="27">
        <v>13</v>
      </c>
      <c r="B23" s="80">
        <v>387</v>
      </c>
      <c r="C23" s="21" t="str">
        <f>IF(B23=0," ",VLOOKUP(B23,[1]Спортсмены!B$1:H$65536,2,FALSE))</f>
        <v>Соколов Павел</v>
      </c>
      <c r="D23" s="22" t="str">
        <f>IF(B23=0," ",VLOOKUP($B23,[1]Спортсмены!$B$1:$H$65536,3,FALSE))</f>
        <v>22.08.1999</v>
      </c>
      <c r="E23" s="23" t="str">
        <f>IF(B23=0," ",IF(VLOOKUP($B23,[1]Спортсмены!$B$1:$H$65536,4,FALSE)=0," ",VLOOKUP($B23,[1]Спортсмены!$B$1:$H$65536,4,FALSE)))</f>
        <v>2р</v>
      </c>
      <c r="F23" s="21" t="str">
        <f>IF(B23=0," ",VLOOKUP($B23,[1]Спортсмены!$B$1:$H$65536,5,FALSE))</f>
        <v>Ивановская</v>
      </c>
      <c r="G23" s="21" t="str">
        <f>IF(B23=0," ",VLOOKUP($B23,[1]Спортсмены!$B$1:$H$65536,6,FALSE))</f>
        <v>Фурманов, ДЮСШ-СДЮСШОР-6</v>
      </c>
      <c r="H23" s="96"/>
      <c r="I23" s="84">
        <v>1.4715277777777775E-3</v>
      </c>
      <c r="J23" s="26" t="str">
        <f>IF(I23=0," ",IF(I23&lt;=[1]Разряды!$D$7,[1]Разряды!$D$3,IF(I23&lt;=[1]Разряды!$E$7,[1]Разряды!$E$3,IF(I23&lt;=[1]Разряды!$F$7,[1]Разряды!$F$3,IF(I23&lt;=[1]Разряды!$G$7,[1]Разряды!$G$3,IF(I23&lt;=[1]Разряды!$H$7,[1]Разряды!$H$3,IF(I23&lt;=[1]Разряды!$I$7,[1]Разряды!$I$3,IF(I23&lt;=[1]Разряды!$J$7,[1]Разряды!$J$3,"б/р"))))))))</f>
        <v>2р</v>
      </c>
      <c r="K23" s="15">
        <v>11</v>
      </c>
      <c r="L23" s="21" t="str">
        <f>IF(B23=0," ",VLOOKUP($B23,[1]Спортсмены!$B$1:$H$65536,7,FALSE))</f>
        <v>Малкова И.В., Лукичев А.В.</v>
      </c>
    </row>
    <row r="24" spans="1:12" x14ac:dyDescent="0.25">
      <c r="A24" s="27">
        <v>14</v>
      </c>
      <c r="B24" s="80">
        <v>276</v>
      </c>
      <c r="C24" s="21" t="str">
        <f>IF(B24=0," ",VLOOKUP(B24,[1]Спортсмены!B$1:H$65536,2,FALSE))</f>
        <v>Крюков Алексей</v>
      </c>
      <c r="D24" s="22" t="str">
        <f>IF(B24=0," ",VLOOKUP($B24,[1]Спортсмены!$B$1:$H$65536,3,FALSE))</f>
        <v>07.01.2000</v>
      </c>
      <c r="E24" s="23" t="str">
        <f>IF(B24=0," ",IF(VLOOKUP($B24,[1]Спортсмены!$B$1:$H$65536,4,FALSE)=0," ",VLOOKUP($B24,[1]Спортсмены!$B$1:$H$65536,4,FALSE)))</f>
        <v>2р</v>
      </c>
      <c r="F24" s="21" t="str">
        <f>IF(B24=0," ",VLOOKUP($B24,[1]Спортсмены!$B$1:$H$65536,5,FALSE))</f>
        <v>Владимирская</v>
      </c>
      <c r="G24" s="21" t="str">
        <f>IF(B24=0," ",VLOOKUP($B24,[1]Спортсмены!$B$1:$H$65536,6,FALSE))</f>
        <v>Владимир, СДЮСШОР-4</v>
      </c>
      <c r="H24" s="24"/>
      <c r="I24" s="84">
        <v>1.5033564814814814E-3</v>
      </c>
      <c r="J24" s="26" t="str">
        <f>IF(I24=0," ",IF(I24&lt;=[1]Разряды!$D$7,[1]Разряды!$D$3,IF(I24&lt;=[1]Разряды!$E$7,[1]Разряды!$E$3,IF(I24&lt;=[1]Разряды!$F$7,[1]Разряды!$F$3,IF(I24&lt;=[1]Разряды!$G$7,[1]Разряды!$G$3,IF(I24&lt;=[1]Разряды!$H$7,[1]Разряды!$H$3,IF(I24&lt;=[1]Разряды!$I$7,[1]Разряды!$I$3,IF(I24&lt;=[1]Разряды!$J$7,[1]Разряды!$J$3,"б/р"))))))))</f>
        <v>2р</v>
      </c>
      <c r="K24" s="15" t="s">
        <v>19</v>
      </c>
      <c r="L24" s="21" t="str">
        <f>IF(B24=0," ",VLOOKUP($B24,[1]Спортсмены!$B$1:$H$65536,7,FALSE))</f>
        <v>Герцен Е.А.</v>
      </c>
    </row>
    <row r="25" spans="1:12" x14ac:dyDescent="0.25">
      <c r="A25" s="27">
        <v>15</v>
      </c>
      <c r="B25" s="80">
        <v>53</v>
      </c>
      <c r="C25" s="21" t="str">
        <f>IF(B25=0," ",VLOOKUP(B25,[1]Спортсмены!B$1:H$65536,2,FALSE))</f>
        <v>Смирнов Даниил</v>
      </c>
      <c r="D25" s="22" t="str">
        <f>IF(B25=0," ",VLOOKUP($B25,[1]Спортсмены!$B$1:$H$65536,3,FALSE))</f>
        <v>18.01.2001</v>
      </c>
      <c r="E25" s="23" t="str">
        <f>IF(B25=0," ",IF(VLOOKUP($B25,[1]Спортсмены!$B$1:$H$65536,4,FALSE)=0," ",VLOOKUP($B25,[1]Спортсмены!$B$1:$H$65536,4,FALSE)))</f>
        <v>2р</v>
      </c>
      <c r="F25" s="21" t="str">
        <f>IF(B25=0," ",VLOOKUP($B25,[1]Спортсмены!$B$1:$H$65536,5,FALSE))</f>
        <v>Ярославская</v>
      </c>
      <c r="G25" s="21" t="str">
        <f>IF(B25=0," ",VLOOKUP($B25,[1]Спортсмены!$B$1:$H$65536,6,FALSE))</f>
        <v>Ярославль, СДЮСШОР-19</v>
      </c>
      <c r="H25" s="24"/>
      <c r="I25" s="84">
        <v>1.5081018518518518E-3</v>
      </c>
      <c r="J25" s="26" t="str">
        <f>IF(I25=0," ",IF(I25&lt;=[1]Разряды!$D$7,[1]Разряды!$D$3,IF(I25&lt;=[1]Разряды!$E$7,[1]Разряды!$E$3,IF(I25&lt;=[1]Разряды!$F$7,[1]Разряды!$F$3,IF(I25&lt;=[1]Разряды!$G$7,[1]Разряды!$G$3,IF(I25&lt;=[1]Разряды!$H$7,[1]Разряды!$H$3,IF(I25&lt;=[1]Разряды!$I$7,[1]Разряды!$I$3,IF(I25&lt;=[1]Разряды!$J$7,[1]Разряды!$J$3,"б/р"))))))))</f>
        <v>2р</v>
      </c>
      <c r="K25" s="15" t="s">
        <v>19</v>
      </c>
      <c r="L25" s="21" t="str">
        <f>IF(B25=0," ",VLOOKUP($B25,[1]Спортсмены!$B$1:$H$65536,7,FALSE))</f>
        <v>Сошников А.В.</v>
      </c>
    </row>
    <row r="26" spans="1:12" x14ac:dyDescent="0.25">
      <c r="A26" s="27">
        <v>16</v>
      </c>
      <c r="B26" s="15">
        <v>218</v>
      </c>
      <c r="C26" s="21" t="str">
        <f>IF(B26=0," ",VLOOKUP(B26,[1]Спортсмены!B$1:H$65536,2,FALSE))</f>
        <v>Чернов Николай</v>
      </c>
      <c r="D26" s="22" t="str">
        <f>IF(B26=0," ",VLOOKUP($B26,[1]Спортсмены!$B$1:$H$65536,3,FALSE))</f>
        <v>13.03.2001</v>
      </c>
      <c r="E26" s="23" t="str">
        <f>IF(B26=0," ",IF(VLOOKUP($B26,[1]Спортсмены!$B$1:$H$65536,4,FALSE)=0," ",VLOOKUP($B26,[1]Спортсмены!$B$1:$H$65536,4,FALSE)))</f>
        <v>3р</v>
      </c>
      <c r="F26" s="21" t="str">
        <f>IF(B26=0," ",VLOOKUP($B26,[1]Спортсмены!$B$1:$H$65536,5,FALSE))</f>
        <v>Архангельская</v>
      </c>
      <c r="G26" s="78" t="str">
        <f>IF(B26=0," ",VLOOKUP($B26,[1]Спортсмены!$B$1:$H$65536,6,FALSE))</f>
        <v>Архангельск, ГАУ АО "РЦСП "Поморье"</v>
      </c>
      <c r="H26" s="96"/>
      <c r="I26" s="84">
        <v>1.5275462962962966E-3</v>
      </c>
      <c r="J26" s="26" t="str">
        <f>IF(I26=0," ",IF(I26&lt;=[1]Разряды!$D$7,[1]Разряды!$D$3,IF(I26&lt;=[1]Разряды!$E$7,[1]Разряды!$E$3,IF(I26&lt;=[1]Разряды!$F$7,[1]Разряды!$F$3,IF(I26&lt;=[1]Разряды!$G$7,[1]Разряды!$G$3,IF(I26&lt;=[1]Разряды!$H$7,[1]Разряды!$H$3,IF(I26&lt;=[1]Разряды!$I$7,[1]Разряды!$I$3,IF(I26&lt;=[1]Разряды!$J$7,[1]Разряды!$J$3,"б/р"))))))))</f>
        <v>3р</v>
      </c>
      <c r="K26" s="15">
        <v>10</v>
      </c>
      <c r="L26" s="21" t="str">
        <f>IF(B26=0," ",VLOOKUP($B26,[1]Спортсмены!$B$1:$H$65536,7,FALSE))</f>
        <v>Чернов А.В.</v>
      </c>
    </row>
    <row r="27" spans="1:12" x14ac:dyDescent="0.25">
      <c r="A27" s="27">
        <v>17</v>
      </c>
      <c r="B27" s="80">
        <v>300</v>
      </c>
      <c r="C27" s="21" t="str">
        <f>IF(B27=0," ",VLOOKUP(B27,[1]Спортсмены!B$1:H$65536,2,FALSE))</f>
        <v>Киреев Владислав</v>
      </c>
      <c r="D27" s="22" t="str">
        <f>IF(B27=0," ",VLOOKUP($B27,[1]Спортсмены!$B$1:$H$65536,3,FALSE))</f>
        <v>18.03.2000</v>
      </c>
      <c r="E27" s="23" t="str">
        <f>IF(B27=0," ",IF(VLOOKUP($B27,[1]Спортсмены!$B$1:$H$65536,4,FALSE)=0," ",VLOOKUP($B27,[1]Спортсмены!$B$1:$H$65536,4,FALSE)))</f>
        <v>3р</v>
      </c>
      <c r="F27" s="21" t="str">
        <f>IF(B27=0," ",VLOOKUP($B27,[1]Спортсмены!$B$1:$H$65536,5,FALSE))</f>
        <v>Мурманская</v>
      </c>
      <c r="G27" s="21" t="str">
        <f>IF(B27=0," ",VLOOKUP($B27,[1]Спортсмены!$B$1:$H$65536,6,FALSE))</f>
        <v>Мурманск, СДЮСШОР № 4</v>
      </c>
      <c r="H27" s="96"/>
      <c r="I27" s="85">
        <v>1.530439814814815E-3</v>
      </c>
      <c r="J27" s="26" t="str">
        <f>IF(I27=0," ",IF(I27&lt;=[1]Разряды!$D$7,[1]Разряды!$D$3,IF(I27&lt;=[1]Разряды!$E$7,[1]Разряды!$E$3,IF(I27&lt;=[1]Разряды!$F$7,[1]Разряды!$F$3,IF(I27&lt;=[1]Разряды!$G$7,[1]Разряды!$G$3,IF(I27&lt;=[1]Разряды!$H$7,[1]Разряды!$H$3,IF(I27&lt;=[1]Разряды!$I$7,[1]Разряды!$I$3,IF(I27&lt;=[1]Разряды!$J$7,[1]Разряды!$J$3,"б/р"))))))))</f>
        <v>3р</v>
      </c>
      <c r="K27" s="15" t="s">
        <v>19</v>
      </c>
      <c r="L27" s="21" t="str">
        <f>IF(B27=0," ",VLOOKUP($B27,[1]Спортсмены!$B$1:$H$65536,7,FALSE))</f>
        <v>Семенов Р.В.</v>
      </c>
    </row>
    <row r="28" spans="1:12" x14ac:dyDescent="0.25">
      <c r="A28" s="27">
        <v>18</v>
      </c>
      <c r="B28" s="80">
        <v>449</v>
      </c>
      <c r="C28" s="21" t="str">
        <f>IF(B28=0," ",VLOOKUP(B28,[1]Спортсмены!B$1:H$65536,2,FALSE))</f>
        <v>Грищенко Максим</v>
      </c>
      <c r="D28" s="22" t="str">
        <f>IF(B28=0," ",VLOOKUP($B28,[1]Спортсмены!$B$1:$H$65536,3,FALSE))</f>
        <v>22.02.1999</v>
      </c>
      <c r="E28" s="23" t="str">
        <f>IF(B28=0," ",IF(VLOOKUP($B28,[1]Спортсмены!$B$1:$H$65536,4,FALSE)=0," ",VLOOKUP($B28,[1]Спортсмены!$B$1:$H$65536,4,FALSE)))</f>
        <v>2р</v>
      </c>
      <c r="F28" s="21" t="str">
        <f>IF(B28=0," ",VLOOKUP($B28,[1]Спортсмены!$B$1:$H$65536,5,FALSE))</f>
        <v>Вологодская</v>
      </c>
      <c r="G28" s="21" t="str">
        <f>IF(B28=0," ",VLOOKUP($B28,[1]Спортсмены!$B$1:$H$65536,6,FALSE))</f>
        <v>Череповец МБОУ ДОД "ДЮСШ № 2"</v>
      </c>
      <c r="H28" s="24"/>
      <c r="I28" s="84">
        <v>1.536921296296296E-3</v>
      </c>
      <c r="J28" s="26" t="str">
        <f>IF(I28=0," ",IF(I28&lt;=[1]Разряды!$D$7,[1]Разряды!$D$3,IF(I28&lt;=[1]Разряды!$E$7,[1]Разряды!$E$3,IF(I28&lt;=[1]Разряды!$F$7,[1]Разряды!$F$3,IF(I28&lt;=[1]Разряды!$G$7,[1]Разряды!$G$3,IF(I28&lt;=[1]Разряды!$H$7,[1]Разряды!$H$3,IF(I28&lt;=[1]Разряды!$I$7,[1]Разряды!$I$3,IF(I28&lt;=[1]Разряды!$J$7,[1]Разряды!$J$3,"б/р"))))))))</f>
        <v>3р</v>
      </c>
      <c r="K28" s="15" t="s">
        <v>19</v>
      </c>
      <c r="L28" s="21" t="str">
        <f>IF(B28=0," ",VLOOKUP($B28,[1]Спортсмены!$B$1:$H$65536,7,FALSE))</f>
        <v>Столбова О.В.</v>
      </c>
    </row>
    <row r="29" spans="1:12" x14ac:dyDescent="0.25">
      <c r="A29" s="27">
        <v>19</v>
      </c>
      <c r="B29" s="80">
        <v>100</v>
      </c>
      <c r="C29" s="21" t="str">
        <f>IF(B29=0," ",VLOOKUP(B29,[1]Спортсмены!B$1:H$65536,2,FALSE))</f>
        <v>Ульянов Дмитрий</v>
      </c>
      <c r="D29" s="22" t="str">
        <f>IF(B29=0," ",VLOOKUP($B29,[1]Спортсмены!$B$1:$H$65536,3,FALSE))</f>
        <v>20.10.2000</v>
      </c>
      <c r="E29" s="23" t="str">
        <f>IF(B29=0," ",IF(VLOOKUP($B29,[1]Спортсмены!$B$1:$H$65536,4,FALSE)=0," ",VLOOKUP($B29,[1]Спортсмены!$B$1:$H$65536,4,FALSE)))</f>
        <v>3р</v>
      </c>
      <c r="F29" s="21" t="str">
        <f>IF(B29=0," ",VLOOKUP($B29,[1]Спортсмены!$B$1:$H$65536,5,FALSE))</f>
        <v>Ярославская</v>
      </c>
      <c r="G29" s="21" t="str">
        <f>IF(B29=0," ",VLOOKUP($B29,[1]Спортсмены!$B$1:$H$65536,6,FALSE))</f>
        <v>Рыбинск, СДЮСШОР-2</v>
      </c>
      <c r="H29" s="24"/>
      <c r="I29" s="84">
        <v>1.5371527777777777E-3</v>
      </c>
      <c r="J29" s="26" t="str">
        <f>IF(I29=0," ",IF(I29&lt;=[1]Разряды!$D$7,[1]Разряды!$D$3,IF(I29&lt;=[1]Разряды!$E$7,[1]Разряды!$E$3,IF(I29&lt;=[1]Разряды!$F$7,[1]Разряды!$F$3,IF(I29&lt;=[1]Разряды!$G$7,[1]Разряды!$G$3,IF(I29&lt;=[1]Разряды!$H$7,[1]Разряды!$H$3,IF(I29&lt;=[1]Разряды!$I$7,[1]Разряды!$I$3,IF(I29&lt;=[1]Разряды!$J$7,[1]Разряды!$J$3,"б/р"))))))))</f>
        <v>3р</v>
      </c>
      <c r="K29" s="15" t="s">
        <v>19</v>
      </c>
      <c r="L29" s="21" t="str">
        <f>IF(B29=0," ",VLOOKUP($B29,[1]Спортсмены!$B$1:$H$65536,7,FALSE))</f>
        <v>Бордукова Н.А.</v>
      </c>
    </row>
    <row r="30" spans="1:12" x14ac:dyDescent="0.25">
      <c r="A30" s="27">
        <v>20</v>
      </c>
      <c r="B30" s="80">
        <v>457</v>
      </c>
      <c r="C30" s="21" t="str">
        <f>IF(B30=0," ",VLOOKUP(B30,[1]Спортсмены!B$1:H$65536,2,FALSE))</f>
        <v>Власов Владислав</v>
      </c>
      <c r="D30" s="22" t="str">
        <f>IF(B30=0," ",VLOOKUP($B30,[1]Спортсмены!$B$1:$H$65536,3,FALSE))</f>
        <v>29.03.2001</v>
      </c>
      <c r="E30" s="23" t="str">
        <f>IF(B30=0," ",IF(VLOOKUP($B30,[1]Спортсмены!$B$1:$H$65536,4,FALSE)=0," ",VLOOKUP($B30,[1]Спортсмены!$B$1:$H$65536,4,FALSE)))</f>
        <v>2р</v>
      </c>
      <c r="F30" s="21" t="str">
        <f>IF(B30=0," ",VLOOKUP($B30,[1]Спортсмены!$B$1:$H$65536,5,FALSE))</f>
        <v>Вологодская</v>
      </c>
      <c r="G30" s="21" t="str">
        <f>IF(B30=0," ",VLOOKUP($B30,[1]Спортсмены!$B$1:$H$65536,6,FALSE))</f>
        <v>Череповец МБОУ ДОД "ДЮСШ № 2"</v>
      </c>
      <c r="H30" s="96"/>
      <c r="I30" s="84">
        <v>1.5428240740740741E-3</v>
      </c>
      <c r="J30" s="26" t="str">
        <f>IF(I30=0," ",IF(I30&lt;=[1]Разряды!$D$7,[1]Разряды!$D$3,IF(I30&lt;=[1]Разряды!$E$7,[1]Разряды!$E$3,IF(I30&lt;=[1]Разряды!$F$7,[1]Разряды!$F$3,IF(I30&lt;=[1]Разряды!$G$7,[1]Разряды!$G$3,IF(I30&lt;=[1]Разряды!$H$7,[1]Разряды!$H$3,IF(I30&lt;=[1]Разряды!$I$7,[1]Разряды!$I$3,IF(I30&lt;=[1]Разряды!$J$7,[1]Разряды!$J$3,"б/р"))))))))</f>
        <v>3р</v>
      </c>
      <c r="K30" s="15" t="s">
        <v>19</v>
      </c>
      <c r="L30" s="21" t="str">
        <f>IF(B30=0," ",VLOOKUP($B30,[1]Спортсмены!$B$1:$H$65536,7,FALSE))</f>
        <v>Боголюбов В.Л.</v>
      </c>
    </row>
    <row r="31" spans="1:12" x14ac:dyDescent="0.25">
      <c r="A31" s="27">
        <v>21</v>
      </c>
      <c r="B31" s="80">
        <v>220</v>
      </c>
      <c r="C31" s="21" t="str">
        <f>IF(B31=0," ",VLOOKUP(B31,[1]Спортсмены!B$1:H$65536,2,FALSE))</f>
        <v>Точилов Сергей</v>
      </c>
      <c r="D31" s="22" t="str">
        <f>IF(B31=0," ",VLOOKUP($B31,[1]Спортсмены!$B$1:$H$65536,3,FALSE))</f>
        <v>14.02.1999</v>
      </c>
      <c r="E31" s="23" t="str">
        <f>IF(B31=0," ",IF(VLOOKUP($B31,[1]Спортсмены!$B$1:$H$65536,4,FALSE)=0," ",VLOOKUP($B31,[1]Спортсмены!$B$1:$H$65536,4,FALSE)))</f>
        <v>3р</v>
      </c>
      <c r="F31" s="21" t="str">
        <f>IF(B31=0," ",VLOOKUP($B31,[1]Спортсмены!$B$1:$H$65536,5,FALSE))</f>
        <v>Архангельская</v>
      </c>
      <c r="G31" s="78" t="str">
        <f>IF(B31=0," ",VLOOKUP($B31,[1]Спортсмены!$B$1:$H$65536,6,FALSE))</f>
        <v>Северодвинск, ФОК "Севмаш"</v>
      </c>
      <c r="H31" s="24"/>
      <c r="I31" s="84">
        <v>1.545023148148148E-3</v>
      </c>
      <c r="J31" s="26" t="str">
        <f>IF(I31=0," ",IF(I31&lt;=[1]Разряды!$D$7,[1]Разряды!$D$3,IF(I31&lt;=[1]Разряды!$E$7,[1]Разряды!$E$3,IF(I31&lt;=[1]Разряды!$F$7,[1]Разряды!$F$3,IF(I31&lt;=[1]Разряды!$G$7,[1]Разряды!$G$3,IF(I31&lt;=[1]Разряды!$H$7,[1]Разряды!$H$3,IF(I31&lt;=[1]Разряды!$I$7,[1]Разряды!$I$3,IF(I31&lt;=[1]Разряды!$J$7,[1]Разряды!$J$3,"б/р"))))))))</f>
        <v>3р</v>
      </c>
      <c r="K31" s="15" t="s">
        <v>19</v>
      </c>
      <c r="L31" s="21" t="str">
        <f>IF(B31=0," ",VLOOKUP($B31,[1]Спортсмены!$B$1:$H$65536,7,FALSE))</f>
        <v>Литвиненко А.И.</v>
      </c>
    </row>
    <row r="32" spans="1:12" x14ac:dyDescent="0.25">
      <c r="A32" s="27">
        <v>22</v>
      </c>
      <c r="B32" s="20">
        <v>52</v>
      </c>
      <c r="C32" s="21" t="str">
        <f>IF(B32=0," ",VLOOKUP(B32,[1]Спортсмены!B$1:H$65536,2,FALSE))</f>
        <v>Чернопятов Илья</v>
      </c>
      <c r="D32" s="22" t="str">
        <f>IF(B32=0," ",VLOOKUP($B32,[1]Спортсмены!$B$1:$H$65536,3,FALSE))</f>
        <v>10.09.2001</v>
      </c>
      <c r="E32" s="23" t="str">
        <f>IF(B32=0," ",IF(VLOOKUP($B32,[1]Спортсмены!$B$1:$H$65536,4,FALSE)=0," ",VLOOKUP($B32,[1]Спортсмены!$B$1:$H$65536,4,FALSE)))</f>
        <v>3р</v>
      </c>
      <c r="F32" s="21" t="str">
        <f>IF(B32=0," ",VLOOKUP($B32,[1]Спортсмены!$B$1:$H$65536,5,FALSE))</f>
        <v>Ярославская</v>
      </c>
      <c r="G32" s="78" t="str">
        <f>IF(B32=0," ",VLOOKUP($B32,[1]Спортсмены!$B$1:$H$65536,6,FALSE))</f>
        <v>Ярославль, СДЮСШОР-19</v>
      </c>
      <c r="H32" s="96"/>
      <c r="I32" s="84">
        <v>1.5452546296296297E-3</v>
      </c>
      <c r="J32" s="26" t="str">
        <f>IF(I32=0," ",IF(I32&lt;=[1]Разряды!$D$7,[1]Разряды!$D$3,IF(I32&lt;=[1]Разряды!$E$7,[1]Разряды!$E$3,IF(I32&lt;=[1]Разряды!$F$7,[1]Разряды!$F$3,IF(I32&lt;=[1]Разряды!$G$7,[1]Разряды!$G$3,IF(I32&lt;=[1]Разряды!$H$7,[1]Разряды!$H$3,IF(I32&lt;=[1]Разряды!$I$7,[1]Разряды!$I$3,IF(I32&lt;=[1]Разряды!$J$7,[1]Разряды!$J$3,"б/р"))))))))</f>
        <v>3р</v>
      </c>
      <c r="K32" s="15" t="s">
        <v>19</v>
      </c>
      <c r="L32" s="21" t="str">
        <f>IF(B32=0," ",VLOOKUP($B32,[1]Спортсмены!$B$1:$H$65536,7,FALSE))</f>
        <v>Сошников А.В.</v>
      </c>
    </row>
    <row r="33" spans="1:12" x14ac:dyDescent="0.25">
      <c r="A33" s="27">
        <v>23</v>
      </c>
      <c r="B33" s="80">
        <v>296</v>
      </c>
      <c r="C33" s="21" t="str">
        <f>IF(B33=0," ",VLOOKUP(B33,[1]Спортсмены!B$1:H$65536,2,FALSE))</f>
        <v>Изотов Владимир</v>
      </c>
      <c r="D33" s="22" t="str">
        <f>IF(B33=0," ",VLOOKUP($B33,[1]Спортсмены!$B$1:$H$65536,3,FALSE))</f>
        <v>05.11.2000</v>
      </c>
      <c r="E33" s="23" t="str">
        <f>IF(B33=0," ",IF(VLOOKUP($B33,[1]Спортсмены!$B$1:$H$65536,4,FALSE)=0," ",VLOOKUP($B33,[1]Спортсмены!$B$1:$H$65536,4,FALSE)))</f>
        <v>3р</v>
      </c>
      <c r="F33" s="21" t="str">
        <f>IF(B33=0," ",VLOOKUP($B33,[1]Спортсмены!$B$1:$H$65536,5,FALSE))</f>
        <v>Мурманская</v>
      </c>
      <c r="G33" s="78" t="str">
        <f>IF(B33=0," ",VLOOKUP($B33,[1]Спортсмены!$B$1:$H$65536,6,FALSE))</f>
        <v>Мурманск, СДЮСШОР № 4</v>
      </c>
      <c r="H33" s="96"/>
      <c r="I33" s="84">
        <v>1.5482638888888887E-3</v>
      </c>
      <c r="J33" s="26" t="str">
        <f>IF(I33=0," ",IF(I33&lt;=[1]Разряды!$D$7,[1]Разряды!$D$3,IF(I33&lt;=[1]Разряды!$E$7,[1]Разряды!$E$3,IF(I33&lt;=[1]Разряды!$F$7,[1]Разряды!$F$3,IF(I33&lt;=[1]Разряды!$G$7,[1]Разряды!$G$3,IF(I33&lt;=[1]Разряды!$H$7,[1]Разряды!$H$3,IF(I33&lt;=[1]Разряды!$I$7,[1]Разряды!$I$3,IF(I33&lt;=[1]Разряды!$J$7,[1]Разряды!$J$3,"б/р"))))))))</f>
        <v>3р</v>
      </c>
      <c r="K33" s="15">
        <v>9</v>
      </c>
      <c r="L33" s="21" t="str">
        <f>IF(B33=0," ",VLOOKUP($B33,[1]Спортсмены!$B$1:$H$65536,7,FALSE))</f>
        <v>Шаверина Е.Н.</v>
      </c>
    </row>
    <row r="34" spans="1:12" x14ac:dyDescent="0.25">
      <c r="A34" s="27">
        <v>24</v>
      </c>
      <c r="B34" s="20">
        <v>112</v>
      </c>
      <c r="C34" s="21" t="str">
        <f>IF(B34=0," ",VLOOKUP(B34,[1]Спортсмены!B$1:H$65536,2,FALSE))</f>
        <v>Муров Максим</v>
      </c>
      <c r="D34" s="22" t="str">
        <f>IF(B34=0," ",VLOOKUP($B34,[1]Спортсмены!$B$1:$H$65536,3,FALSE))</f>
        <v>05.08.1999</v>
      </c>
      <c r="E34" s="23" t="str">
        <f>IF(B34=0," ",IF(VLOOKUP($B34,[1]Спортсмены!$B$1:$H$65536,4,FALSE)=0," ",VLOOKUP($B34,[1]Спортсмены!$B$1:$H$65536,4,FALSE)))</f>
        <v>3р</v>
      </c>
      <c r="F34" s="21" t="str">
        <f>IF(B34=0," ",VLOOKUP($B34,[1]Спортсмены!$B$1:$H$65536,5,FALSE))</f>
        <v>Ярославская</v>
      </c>
      <c r="G34" s="21" t="str">
        <f>IF(B34=0," ",VLOOKUP($B34,[1]Спортсмены!$B$1:$H$65536,6,FALSE))</f>
        <v>Рыбинск, СДЮСШОР-2</v>
      </c>
      <c r="H34" s="24"/>
      <c r="I34" s="84">
        <v>1.5577546296296296E-3</v>
      </c>
      <c r="J34" s="26" t="str">
        <f>IF(I34=0," ",IF(I34&lt;=[1]Разряды!$D$7,[1]Разряды!$D$3,IF(I34&lt;=[1]Разряды!$E$7,[1]Разряды!$E$3,IF(I34&lt;=[1]Разряды!$F$7,[1]Разряды!$F$3,IF(I34&lt;=[1]Разряды!$G$7,[1]Разряды!$G$3,IF(I34&lt;=[1]Разряды!$H$7,[1]Разряды!$H$3,IF(I34&lt;=[1]Разряды!$I$7,[1]Разряды!$I$3,IF(I34&lt;=[1]Разряды!$J$7,[1]Разряды!$J$3,"б/р"))))))))</f>
        <v>3р</v>
      </c>
      <c r="K34" s="15" t="s">
        <v>19</v>
      </c>
      <c r="L34" s="21" t="str">
        <f>IF(B34=0," ",VLOOKUP($B34,[1]Спортсмены!$B$1:$H$65536,7,FALSE))</f>
        <v>Мокроусов А.Ю.</v>
      </c>
    </row>
    <row r="35" spans="1:12" x14ac:dyDescent="0.25">
      <c r="A35" s="27">
        <v>25</v>
      </c>
      <c r="B35" s="80">
        <v>447</v>
      </c>
      <c r="C35" s="21" t="str">
        <f>IF(B35=0," ",VLOOKUP(B35,[1]Спортсмены!B$1:H$65536,2,FALSE))</f>
        <v>Антонов Александр</v>
      </c>
      <c r="D35" s="22" t="str">
        <f>IF(B35=0," ",VLOOKUP($B35,[1]Спортсмены!$B$1:$H$65536,3,FALSE))</f>
        <v>20.01.1999</v>
      </c>
      <c r="E35" s="23" t="str">
        <f>IF(B35=0," ",IF(VLOOKUP($B35,[1]Спортсмены!$B$1:$H$65536,4,FALSE)=0," ",VLOOKUP($B35,[1]Спортсмены!$B$1:$H$65536,4,FALSE)))</f>
        <v>3р</v>
      </c>
      <c r="F35" s="21" t="str">
        <f>IF(B35=0," ",VLOOKUP($B35,[1]Спортсмены!$B$1:$H$65536,5,FALSE))</f>
        <v>Вологодская</v>
      </c>
      <c r="G35" s="21" t="str">
        <f>IF(B35=0," ",VLOOKUP($B35,[1]Спортсмены!$B$1:$H$65536,6,FALSE))</f>
        <v>Череповец МБОУ ДОД "ДЮСШ № 2"</v>
      </c>
      <c r="H35" s="96"/>
      <c r="I35" s="84">
        <v>1.5753472222222221E-3</v>
      </c>
      <c r="J35" s="26" t="str">
        <f>IF(I35=0," ",IF(I35&lt;=[1]Разряды!$D$7,[1]Разряды!$D$3,IF(I35&lt;=[1]Разряды!$E$7,[1]Разряды!$E$3,IF(I35&lt;=[1]Разряды!$F$7,[1]Разряды!$F$3,IF(I35&lt;=[1]Разряды!$G$7,[1]Разряды!$G$3,IF(I35&lt;=[1]Разряды!$H$7,[1]Разряды!$H$3,IF(I35&lt;=[1]Разряды!$I$7,[1]Разряды!$I$3,IF(I35&lt;=[1]Разряды!$J$7,[1]Разряды!$J$3,"б/р"))))))))</f>
        <v>3р</v>
      </c>
      <c r="K35" s="15" t="s">
        <v>19</v>
      </c>
      <c r="L35" s="21" t="str">
        <f>IF(B35=0," ",VLOOKUP($B35,[1]Спортсмены!$B$1:$H$65536,7,FALSE))</f>
        <v>Лебедев А.В.</v>
      </c>
    </row>
    <row r="36" spans="1:12" x14ac:dyDescent="0.25">
      <c r="A36" s="27">
        <v>26</v>
      </c>
      <c r="B36" s="20">
        <v>144</v>
      </c>
      <c r="C36" s="21" t="str">
        <f>IF(B36=0," ",VLOOKUP(B36,[1]Спортсмены!B$1:H$65536,2,FALSE))</f>
        <v>Васнецов Павел</v>
      </c>
      <c r="D36" s="22" t="str">
        <f>IF(B36=0," ",VLOOKUP($B36,[1]Спортсмены!$B$1:$H$65536,3,FALSE))</f>
        <v>08.08.2001</v>
      </c>
      <c r="E36" s="23" t="str">
        <f>IF(B36=0," ",IF(VLOOKUP($B36,[1]Спортсмены!$B$1:$H$65536,4,FALSE)=0," ",VLOOKUP($B36,[1]Спортсмены!$B$1:$H$65536,4,FALSE)))</f>
        <v>2р</v>
      </c>
      <c r="F36" s="21" t="str">
        <f>IF(B36=0," ",VLOOKUP($B36,[1]Спортсмены!$B$1:$H$65536,5,FALSE))</f>
        <v>Ярославская</v>
      </c>
      <c r="G36" s="304" t="str">
        <f>IF(B36=0," ",VLOOKUP($B36,[1]Спортсмены!$B$1:$H$65536,6,FALSE))</f>
        <v>Ярославль, ГУ ЯО СШОР по л/а и адаптивному спорту</v>
      </c>
      <c r="H36" s="24"/>
      <c r="I36" s="84">
        <v>1.5894675925925926E-3</v>
      </c>
      <c r="J36" s="26" t="str">
        <f>IF(I36=0," ",IF(I36&lt;=[1]Разряды!$D$7,[1]Разряды!$D$3,IF(I36&lt;=[1]Разряды!$E$7,[1]Разряды!$E$3,IF(I36&lt;=[1]Разряды!$F$7,[1]Разряды!$F$3,IF(I36&lt;=[1]Разряды!$G$7,[1]Разряды!$G$3,IF(I36&lt;=[1]Разряды!$H$7,[1]Разряды!$H$3,IF(I36&lt;=[1]Разряды!$I$7,[1]Разряды!$I$3,IF(I36&lt;=[1]Разряды!$J$7,[1]Разряды!$J$3,"б/р"))))))))</f>
        <v>3р</v>
      </c>
      <c r="K36" s="15" t="s">
        <v>19</v>
      </c>
      <c r="L36" s="21" t="str">
        <f>IF(B36=0," ",VLOOKUP($B36,[1]Спортсмены!$B$1:$H$65536,7,FALSE))</f>
        <v>Филинова С.К., Лыкова О.В.</v>
      </c>
    </row>
    <row r="37" spans="1:12" x14ac:dyDescent="0.25">
      <c r="A37" s="27">
        <v>27</v>
      </c>
      <c r="B37" s="20">
        <v>103</v>
      </c>
      <c r="C37" s="21" t="str">
        <f>IF(B37=0," ",VLOOKUP(B37,[1]Спортсмены!B$1:H$65536,2,FALSE))</f>
        <v>Калинин Андрей</v>
      </c>
      <c r="D37" s="22" t="str">
        <f>IF(B37=0," ",VLOOKUP($B37,[1]Спортсмены!$B$1:$H$65536,3,FALSE))</f>
        <v>28.02.2000</v>
      </c>
      <c r="E37" s="23" t="str">
        <f>IF(B37=0," ",IF(VLOOKUP($B37,[1]Спортсмены!$B$1:$H$65536,4,FALSE)=0," ",VLOOKUP($B37,[1]Спортсмены!$B$1:$H$65536,4,FALSE)))</f>
        <v>3р</v>
      </c>
      <c r="F37" s="21" t="str">
        <f>IF(B37=0," ",VLOOKUP($B37,[1]Спортсмены!$B$1:$H$65536,5,FALSE))</f>
        <v>Ярославская</v>
      </c>
      <c r="G37" s="21" t="str">
        <f>IF(B37=0," ",VLOOKUP($B37,[1]Спортсмены!$B$1:$H$65536,6,FALSE))</f>
        <v>Рыбинск, СДЮСШОР-2</v>
      </c>
      <c r="H37" s="96"/>
      <c r="I37" s="84">
        <v>1.5907407407407407E-3</v>
      </c>
      <c r="J37" s="26" t="str">
        <f>IF(I37=0," ",IF(I37&lt;=[1]Разряды!$D$7,[1]Разряды!$D$3,IF(I37&lt;=[1]Разряды!$E$7,[1]Разряды!$E$3,IF(I37&lt;=[1]Разряды!$F$7,[1]Разряды!$F$3,IF(I37&lt;=[1]Разряды!$G$7,[1]Разряды!$G$3,IF(I37&lt;=[1]Разряды!$H$7,[1]Разряды!$H$3,IF(I37&lt;=[1]Разряды!$I$7,[1]Разряды!$I$3,IF(I37&lt;=[1]Разряды!$J$7,[1]Разряды!$J$3,"б/р"))))))))</f>
        <v>3р</v>
      </c>
      <c r="K37" s="15" t="s">
        <v>19</v>
      </c>
      <c r="L37" s="21" t="str">
        <f>IF(B37=0," ",VLOOKUP($B37,[1]Спортсмены!$B$1:$H$65536,7,FALSE))</f>
        <v>Мицик Ю.И., Ивлев В.А.</v>
      </c>
    </row>
    <row r="38" spans="1:12" x14ac:dyDescent="0.25">
      <c r="A38" s="27">
        <v>28</v>
      </c>
      <c r="B38" s="20">
        <v>225</v>
      </c>
      <c r="C38" s="21" t="str">
        <f>IF(B38=0," ",VLOOKUP(B38,[1]Спортсмены!B$1:H$65536,2,FALSE))</f>
        <v>Сек Ян</v>
      </c>
      <c r="D38" s="22" t="str">
        <f>IF(B38=0," ",VLOOKUP($B38,[1]Спортсмены!$B$1:$H$65536,3,FALSE))</f>
        <v>01.07.2000</v>
      </c>
      <c r="E38" s="23" t="str">
        <f>IF(B38=0," ",IF(VLOOKUP($B38,[1]Спортсмены!$B$1:$H$65536,4,FALSE)=0," ",VLOOKUP($B38,[1]Спортсмены!$B$1:$H$65536,4,FALSE)))</f>
        <v>3р</v>
      </c>
      <c r="F38" s="21" t="str">
        <f>IF(B38=0," ",VLOOKUP($B38,[1]Спортсмены!$B$1:$H$65536,5,FALSE))</f>
        <v>Архангельская</v>
      </c>
      <c r="G38" s="78" t="str">
        <f>IF(B38=0," ",VLOOKUP($B38,[1]Спортсмены!$B$1:$H$65536,6,FALSE))</f>
        <v>Архангельск, "ДЮСШ № 1"</v>
      </c>
      <c r="H38" s="96"/>
      <c r="I38" s="84">
        <v>1.6234953703703704E-3</v>
      </c>
      <c r="J38" s="26" t="str">
        <f>IF(I38=0," ",IF(I38&lt;=[1]Разряды!$D$7,[1]Разряды!$D$3,IF(I38&lt;=[1]Разряды!$E$7,[1]Разряды!$E$3,IF(I38&lt;=[1]Разряды!$F$7,[1]Разряды!$F$3,IF(I38&lt;=[1]Разряды!$G$7,[1]Разряды!$G$3,IF(I38&lt;=[1]Разряды!$H$7,[1]Разряды!$H$3,IF(I38&lt;=[1]Разряды!$I$7,[1]Разряды!$I$3,IF(I38&lt;=[1]Разряды!$J$7,[1]Разряды!$J$3,"б/р"))))))))</f>
        <v>3р</v>
      </c>
      <c r="K38" s="15" t="s">
        <v>19</v>
      </c>
      <c r="L38" s="21" t="str">
        <f>IF(B38=0," ",VLOOKUP($B38,[1]Спортсмены!$B$1:$H$65536,7,FALSE))</f>
        <v>Брюхова О.Б.</v>
      </c>
    </row>
    <row r="39" spans="1:12" ht="15.75" thickBot="1" x14ac:dyDescent="0.3">
      <c r="A39" s="29"/>
      <c r="B39" s="30"/>
      <c r="C39" s="31"/>
      <c r="D39" s="306"/>
      <c r="E39" s="33"/>
      <c r="F39" s="31"/>
      <c r="G39" s="31"/>
      <c r="H39" s="326"/>
      <c r="I39" s="327"/>
      <c r="J39" s="97"/>
      <c r="K39" s="43"/>
      <c r="L39" s="31"/>
    </row>
    <row r="40" spans="1:12" ht="15.75" thickTop="1" x14ac:dyDescent="0.25">
      <c r="H40"/>
      <c r="I40"/>
    </row>
    <row r="41" spans="1:12" ht="18" x14ac:dyDescent="0.25">
      <c r="A41" s="1"/>
      <c r="B41" s="2"/>
      <c r="C41" s="2"/>
      <c r="D41" s="2"/>
      <c r="E41" s="2"/>
      <c r="F41" s="2" t="s">
        <v>0</v>
      </c>
      <c r="G41" s="2"/>
      <c r="H41" s="2"/>
      <c r="I41" s="2"/>
      <c r="J41" s="2"/>
      <c r="K41" s="2"/>
      <c r="L41" s="2"/>
    </row>
    <row r="42" spans="1:12" ht="15.75" x14ac:dyDescent="0.25">
      <c r="A42" s="1"/>
      <c r="B42" s="4"/>
      <c r="C42" s="4"/>
      <c r="D42" s="4"/>
      <c r="E42" s="4"/>
      <c r="F42" s="412" t="s">
        <v>32</v>
      </c>
      <c r="G42" s="412"/>
      <c r="H42" s="4"/>
      <c r="I42"/>
    </row>
    <row r="43" spans="1:12" x14ac:dyDescent="0.25">
      <c r="A43" s="1"/>
      <c r="B43" s="6"/>
      <c r="C43" s="216"/>
      <c r="F43" s="1"/>
      <c r="G43" s="1"/>
      <c r="H43" s="8"/>
      <c r="I43" s="8"/>
      <c r="J43" s="8"/>
      <c r="K43" s="6" t="s">
        <v>2</v>
      </c>
      <c r="L43" s="8"/>
    </row>
    <row r="44" spans="1:12" x14ac:dyDescent="0.25">
      <c r="A44" s="1"/>
      <c r="B44" s="67"/>
      <c r="C44" s="67"/>
      <c r="D44" s="12"/>
      <c r="E44" s="11"/>
      <c r="F44" s="1"/>
      <c r="G44" s="1"/>
      <c r="H44" s="13"/>
      <c r="I44" s="415"/>
      <c r="J44" s="415"/>
      <c r="K44" s="8" t="s">
        <v>94</v>
      </c>
      <c r="L44" s="8"/>
    </row>
    <row r="45" spans="1:12" ht="15" customHeight="1" x14ac:dyDescent="0.25">
      <c r="A45" s="416" t="s">
        <v>5</v>
      </c>
      <c r="B45" s="416" t="s">
        <v>6</v>
      </c>
      <c r="C45" s="416" t="s">
        <v>7</v>
      </c>
      <c r="D45" s="405" t="s">
        <v>8</v>
      </c>
      <c r="E45" s="405" t="s">
        <v>9</v>
      </c>
      <c r="F45" s="405" t="s">
        <v>10</v>
      </c>
      <c r="G45" s="405" t="s">
        <v>11</v>
      </c>
      <c r="H45" s="418" t="s">
        <v>12</v>
      </c>
      <c r="I45" s="419"/>
      <c r="J45" s="416" t="s">
        <v>13</v>
      </c>
      <c r="K45" s="405" t="s">
        <v>14</v>
      </c>
      <c r="L45" s="407" t="s">
        <v>15</v>
      </c>
    </row>
    <row r="46" spans="1:12" x14ac:dyDescent="0.25">
      <c r="A46" s="417"/>
      <c r="B46" s="417"/>
      <c r="C46" s="417"/>
      <c r="D46" s="417"/>
      <c r="E46" s="417"/>
      <c r="F46" s="417"/>
      <c r="G46" s="417"/>
      <c r="H46" s="427" t="s">
        <v>16</v>
      </c>
      <c r="I46" s="428"/>
      <c r="J46" s="417"/>
      <c r="K46" s="417"/>
      <c r="L46" s="408"/>
    </row>
    <row r="47" spans="1:12" x14ac:dyDescent="0.25">
      <c r="A47" s="15"/>
      <c r="B47" s="15"/>
      <c r="C47" s="15"/>
      <c r="D47" s="16"/>
      <c r="E47" s="15"/>
      <c r="F47" s="414" t="s">
        <v>101</v>
      </c>
      <c r="G47" s="414"/>
      <c r="H47" s="65"/>
      <c r="I47" s="413" t="s">
        <v>31</v>
      </c>
      <c r="J47" s="413"/>
      <c r="K47" s="255"/>
      <c r="L47" s="8" t="s">
        <v>129</v>
      </c>
    </row>
    <row r="48" spans="1:12" x14ac:dyDescent="0.25">
      <c r="A48" s="19">
        <v>1</v>
      </c>
      <c r="B48" s="20">
        <v>350</v>
      </c>
      <c r="C48" s="76" t="str">
        <f>IF(B48=0," ",VLOOKUP(B48,[1]Спортсмены!B$1:H$65536,2,FALSE))</f>
        <v>Ионов Игорь</v>
      </c>
      <c r="D48" s="77" t="str">
        <f>IF(B48=0," ",VLOOKUP($B48,[1]Спортсмены!$B$1:$H$65536,3,FALSE))</f>
        <v>04.09.1998</v>
      </c>
      <c r="E48" s="71" t="str">
        <f>IF(B48=0," ",IF(VLOOKUP($B48,[1]Спортсмены!$B$1:$H$65536,4,FALSE)=0," ",VLOOKUP($B48,[1]Спортсмены!$B$1:$H$65536,4,FALSE)))</f>
        <v>1р</v>
      </c>
      <c r="F48" s="76" t="str">
        <f>IF(B48=0," ",VLOOKUP($B48,[1]Спортсмены!$B$1:$H$65536,5,FALSE))</f>
        <v>Калининградская</v>
      </c>
      <c r="G48" s="74" t="str">
        <f>IF(B48=0," ",VLOOKUP($B48,[1]Спортсмены!$B$1:$H$65536,6,FALSE))</f>
        <v>Калининград, СДЮСШОР № 4</v>
      </c>
      <c r="H48" s="75"/>
      <c r="I48" s="218">
        <v>1.3812499999999999E-3</v>
      </c>
      <c r="J48" s="27" t="str">
        <f>IF(I48=0," ",IF(I48&lt;=[1]Разряды!$D$7,[1]Разряды!$D$3,IF(I48&lt;=[1]Разряды!$E$7,[1]Разряды!$E$3,IF(I48&lt;=[1]Разряды!$F$7,[1]Разряды!$F$3,IF(I48&lt;=[1]Разряды!$G$7,[1]Разряды!$G$3,IF(I48&lt;=[1]Разряды!$H$7,[1]Разряды!$H$3,IF(I48&lt;=[1]Разряды!$I$7,[1]Разряды!$I$3,IF(I48&lt;=[1]Разряды!$J$7,[1]Разряды!$J$3,"б/р"))))))))</f>
        <v>1р</v>
      </c>
      <c r="K48" s="71" t="s">
        <v>28</v>
      </c>
      <c r="L48" s="76" t="str">
        <f>IF(B48=0," ",VLOOKUP($B48,[1]Спортсмены!$B$1:$H$65536,7,FALSE))</f>
        <v>Сельская Л.М., Маляревич В.В.</v>
      </c>
    </row>
    <row r="49" spans="1:12" x14ac:dyDescent="0.25">
      <c r="A49" s="19">
        <v>2</v>
      </c>
      <c r="B49" s="20">
        <v>236</v>
      </c>
      <c r="C49" s="21" t="str">
        <f>IF(B49=0," ",VLOOKUP(B49,[1]Спортсмены!B$1:H$65536,2,FALSE))</f>
        <v>Ефимов Александр</v>
      </c>
      <c r="D49" s="22" t="str">
        <f>IF(B49=0," ",VLOOKUP($B49,[1]Спортсмены!$B$1:$H$65536,3,FALSE))</f>
        <v>04.09.1998</v>
      </c>
      <c r="E49" s="23" t="str">
        <f>IF(B49=0," ",IF(VLOOKUP($B49,[1]Спортсмены!$B$1:$H$65536,4,FALSE)=0," ",VLOOKUP($B49,[1]Спортсмены!$B$1:$H$65536,4,FALSE)))</f>
        <v>1р</v>
      </c>
      <c r="F49" s="21" t="str">
        <f>IF(B49=0," ",VLOOKUP($B49,[1]Спортсмены!$B$1:$H$65536,5,FALSE))</f>
        <v>Вологодская</v>
      </c>
      <c r="G49" s="21" t="str">
        <f>IF(B49=0," ",VLOOKUP($B49,[1]Спортсмены!$B$1:$H$65536,6,FALSE))</f>
        <v>Череповец МБОУ ДОД "ДЮСШ № 2"</v>
      </c>
      <c r="H49" s="24"/>
      <c r="I49" s="218">
        <v>1.3829861111111111E-3</v>
      </c>
      <c r="J49" s="26" t="str">
        <f>IF(I49=0," ",IF(I49&lt;=[1]Разряды!$D$7,[1]Разряды!$D$3,IF(I49&lt;=[1]Разряды!$E$7,[1]Разряды!$E$3,IF(I49&lt;=[1]Разряды!$F$7,[1]Разряды!$F$3,IF(I49&lt;=[1]Разряды!$G$7,[1]Разряды!$G$3,IF(I49&lt;=[1]Разряды!$H$7,[1]Разряды!$H$3,IF(I49&lt;=[1]Разряды!$I$7,[1]Разряды!$I$3,IF(I49&lt;=[1]Разряды!$J$7,[1]Разряды!$J$3,"б/р"))))))))</f>
        <v>1р</v>
      </c>
      <c r="K49" s="16">
        <v>20</v>
      </c>
      <c r="L49" s="21" t="str">
        <f>IF(B49=0," ",VLOOKUP($B49,[1]Спортсмены!$B$1:$H$65536,7,FALSE))</f>
        <v>Столбова О.В.</v>
      </c>
    </row>
    <row r="50" spans="1:12" x14ac:dyDescent="0.25">
      <c r="A50" s="19">
        <v>3</v>
      </c>
      <c r="B50" s="20">
        <v>260</v>
      </c>
      <c r="C50" s="21" t="str">
        <f>IF(B50=0," ",VLOOKUP(B50,[1]Спортсмены!B$1:H$65536,2,FALSE))</f>
        <v>Сизов Андрей</v>
      </c>
      <c r="D50" s="22" t="str">
        <f>IF(B50=0," ",VLOOKUP($B50,[1]Спортсмены!$B$1:$H$65536,3,FALSE))</f>
        <v>15.05.1997</v>
      </c>
      <c r="E50" s="23" t="str">
        <f>IF(B50=0," ",IF(VLOOKUP($B50,[1]Спортсмены!$B$1:$H$65536,4,FALSE)=0," ",VLOOKUP($B50,[1]Спортсмены!$B$1:$H$65536,4,FALSE)))</f>
        <v>КМС</v>
      </c>
      <c r="F50" s="21" t="str">
        <f>IF(B50=0," ",VLOOKUP($B50,[1]Спортсмены!$B$1:$H$65536,5,FALSE))</f>
        <v>Владимирская</v>
      </c>
      <c r="G50" s="21" t="str">
        <f>IF(B50=0," ",VLOOKUP($B50,[1]Спортсмены!$B$1:$H$65536,6,FALSE))</f>
        <v>Владимир, ШВСМ, Д</v>
      </c>
      <c r="H50" s="24"/>
      <c r="I50" s="218">
        <v>1.3994212962962962E-3</v>
      </c>
      <c r="J50" s="26" t="str">
        <f>IF(I50=0," ",IF(I50&lt;=[1]Разряды!$D$7,[1]Разряды!$D$3,IF(I50&lt;=[1]Разряды!$E$7,[1]Разряды!$E$3,IF(I50&lt;=[1]Разряды!$F$7,[1]Разряды!$F$3,IF(I50&lt;=[1]Разряды!$G$7,[1]Разряды!$G$3,IF(I50&lt;=[1]Разряды!$H$7,[1]Разряды!$H$3,IF(I50&lt;=[1]Разряды!$I$7,[1]Разряды!$I$3,IF(I50&lt;=[1]Разряды!$J$7,[1]Разряды!$J$3,"б/р"))))))))</f>
        <v>1р</v>
      </c>
      <c r="K50" s="16">
        <v>17</v>
      </c>
      <c r="L50" s="21" t="str">
        <f>IF(B50=0," ",VLOOKUP($B50,[1]Спортсмены!$B$1:$H$65536,7,FALSE))</f>
        <v>Саков А.П., Сычев А.С.</v>
      </c>
    </row>
    <row r="51" spans="1:12" x14ac:dyDescent="0.25">
      <c r="A51" s="27">
        <v>4</v>
      </c>
      <c r="B51" s="20">
        <v>207</v>
      </c>
      <c r="C51" s="21" t="str">
        <f>IF(B51=0," ",VLOOKUP(B51,[1]Спортсмены!B$1:H$65536,2,FALSE))</f>
        <v>Григорьев Даниил</v>
      </c>
      <c r="D51" s="22" t="str">
        <f>IF(B51=0," ",VLOOKUP($B51,[1]Спортсмены!$B$1:$H$65536,3,FALSE))</f>
        <v>19.04.1998</v>
      </c>
      <c r="E51" s="23" t="str">
        <f>IF(B51=0," ",IF(VLOOKUP($B51,[1]Спортсмены!$B$1:$H$65536,4,FALSE)=0," ",VLOOKUP($B51,[1]Спортсмены!$B$1:$H$65536,4,FALSE)))</f>
        <v>1р</v>
      </c>
      <c r="F51" s="21" t="str">
        <f>IF(B51=0," ",VLOOKUP($B51,[1]Спортсмены!$B$1:$H$65536,5,FALSE))</f>
        <v>Архангельская</v>
      </c>
      <c r="G51" s="21" t="str">
        <f>IF(B51=0," ",VLOOKUP($B51,[1]Спортсмены!$B$1:$H$65536,6,FALSE))</f>
        <v>Архангельск, "ДЮСШ № 1"</v>
      </c>
      <c r="H51" s="24"/>
      <c r="I51" s="84">
        <v>1.4052083333333332E-3</v>
      </c>
      <c r="J51" s="26" t="str">
        <f>IF(I51=0," ",IF(I51&lt;=[1]Разряды!$D$7,[1]Разряды!$D$3,IF(I51&lt;=[1]Разряды!$E$7,[1]Разряды!$E$3,IF(I51&lt;=[1]Разряды!$F$7,[1]Разряды!$F$3,IF(I51&lt;=[1]Разряды!$G$7,[1]Разряды!$G$3,IF(I51&lt;=[1]Разряды!$H$7,[1]Разряды!$H$3,IF(I51&lt;=[1]Разряды!$I$7,[1]Разряды!$I$3,IF(I51&lt;=[1]Разряды!$J$7,[1]Разряды!$J$3,"б/р"))))))))</f>
        <v>2р</v>
      </c>
      <c r="K51" s="15">
        <v>15</v>
      </c>
      <c r="L51" s="21" t="str">
        <f>IF(B51=0," ",VLOOKUP($B51,[1]Спортсмены!$B$1:$H$65536,7,FALSE))</f>
        <v>Брюхова О.Б.</v>
      </c>
    </row>
    <row r="52" spans="1:12" x14ac:dyDescent="0.25">
      <c r="A52" s="27">
        <v>5</v>
      </c>
      <c r="B52" s="20">
        <v>83</v>
      </c>
      <c r="C52" s="21" t="str">
        <f>IF(B52=0," ",VLOOKUP(B52,[1]Спортсмены!B$1:H$65536,2,FALSE))</f>
        <v>Ильичев Алексей</v>
      </c>
      <c r="D52" s="22" t="str">
        <f>IF(B52=0," ",VLOOKUP($B52,[1]Спортсмены!$B$1:$H$65536,3,FALSE))</f>
        <v>08.03.1997</v>
      </c>
      <c r="E52" s="23" t="str">
        <f>IF(B52=0," ",IF(VLOOKUP($B52,[1]Спортсмены!$B$1:$H$65536,4,FALSE)=0," ",VLOOKUP($B52,[1]Спортсмены!$B$1:$H$65536,4,FALSE)))</f>
        <v>1р</v>
      </c>
      <c r="F52" s="21" t="str">
        <f>IF(B52=0," ",VLOOKUP($B52,[1]Спортсмены!$B$1:$H$65536,5,FALSE))</f>
        <v>Ярославская</v>
      </c>
      <c r="G52" s="21" t="str">
        <f>IF(B52=0," ",VLOOKUP($B52,[1]Спортсмены!$B$1:$H$65536,6,FALSE))</f>
        <v>Рыбинск, СДЮСШОР-2</v>
      </c>
      <c r="H52" s="24"/>
      <c r="I52" s="84">
        <v>1.4099537037037038E-3</v>
      </c>
      <c r="J52" s="26" t="str">
        <f>IF(I52=0," ",IF(I52&lt;=[1]Разряды!$D$7,[1]Разряды!$D$3,IF(I52&lt;=[1]Разряды!$E$7,[1]Разряды!$E$3,IF(I52&lt;=[1]Разряды!$F$7,[1]Разряды!$F$3,IF(I52&lt;=[1]Разряды!$G$7,[1]Разряды!$G$3,IF(I52&lt;=[1]Разряды!$H$7,[1]Разряды!$H$3,IF(I52&lt;=[1]Разряды!$I$7,[1]Разряды!$I$3,IF(I52&lt;=[1]Разряды!$J$7,[1]Разряды!$J$3,"б/р"))))))))</f>
        <v>2р</v>
      </c>
      <c r="K52" s="15" t="s">
        <v>19</v>
      </c>
      <c r="L52" s="21" t="str">
        <f>IF(B52=0," ",VLOOKUP($B52,[1]Спортсмены!$B$1:$H$65536,7,FALSE))</f>
        <v>Мокроусов А.Ю.</v>
      </c>
    </row>
    <row r="53" spans="1:12" x14ac:dyDescent="0.25">
      <c r="A53" s="27">
        <v>6</v>
      </c>
      <c r="B53" s="20">
        <v>206</v>
      </c>
      <c r="C53" s="21" t="str">
        <f>IF(B53=0," ",VLOOKUP(B53,[1]Спортсмены!B$1:H$65536,2,FALSE))</f>
        <v>Бугаев Кирилл</v>
      </c>
      <c r="D53" s="22" t="str">
        <f>IF(B53=0," ",VLOOKUP($B53,[1]Спортсмены!$B$1:$H$65536,3,FALSE))</f>
        <v>31.05.1998</v>
      </c>
      <c r="E53" s="23" t="str">
        <f>IF(B53=0," ",IF(VLOOKUP($B53,[1]Спортсмены!$B$1:$H$65536,4,FALSE)=0," ",VLOOKUP($B53,[1]Спортсмены!$B$1:$H$65536,4,FALSE)))</f>
        <v>1р</v>
      </c>
      <c r="F53" s="21" t="str">
        <f>IF(B53=0," ",VLOOKUP($B53,[1]Спортсмены!$B$1:$H$65536,5,FALSE))</f>
        <v>Архангельская</v>
      </c>
      <c r="G53" s="21" t="str">
        <f>IF(B53=0," ",VLOOKUP($B53,[1]Спортсмены!$B$1:$H$65536,6,FALSE))</f>
        <v>Архангельск, "ДЮСШ № 1"</v>
      </c>
      <c r="H53" s="24"/>
      <c r="I53" s="84">
        <v>1.4100694444444445E-3</v>
      </c>
      <c r="J53" s="26" t="str">
        <f>IF(I53=0," ",IF(I53&lt;=[1]Разряды!$D$7,[1]Разряды!$D$3,IF(I53&lt;=[1]Разряды!$E$7,[1]Разряды!$E$3,IF(I53&lt;=[1]Разряды!$F$7,[1]Разряды!$F$3,IF(I53&lt;=[1]Разряды!$G$7,[1]Разряды!$G$3,IF(I53&lt;=[1]Разряды!$H$7,[1]Разряды!$H$3,IF(I53&lt;=[1]Разряды!$I$7,[1]Разряды!$I$3,IF(I53&lt;=[1]Разряды!$J$7,[1]Разряды!$J$3,"б/р"))))))))</f>
        <v>2р</v>
      </c>
      <c r="K53" s="16">
        <v>14</v>
      </c>
      <c r="L53" s="21" t="str">
        <f>IF(B53=0," ",VLOOKUP($B53,[1]Спортсмены!$B$1:$H$65536,7,FALSE))</f>
        <v>Брюхова О.Б.</v>
      </c>
    </row>
    <row r="54" spans="1:12" x14ac:dyDescent="0.25">
      <c r="A54" s="27">
        <v>7</v>
      </c>
      <c r="B54" s="20">
        <v>141</v>
      </c>
      <c r="C54" s="21" t="str">
        <f>IF(B54=0," ",VLOOKUP(B54,[1]Спортсмены!B$1:H$65536,2,FALSE))</f>
        <v>Казанов Юрий</v>
      </c>
      <c r="D54" s="22" t="str">
        <f>IF(B54=0," ",VLOOKUP($B54,[1]Спортсмены!$B$1:$H$65536,3,FALSE))</f>
        <v>13.07.1998</v>
      </c>
      <c r="E54" s="23" t="str">
        <f>IF(B54=0," ",IF(VLOOKUP($B54,[1]Спортсмены!$B$1:$H$65536,4,FALSE)=0," ",VLOOKUP($B54,[1]Спортсмены!$B$1:$H$65536,4,FALSE)))</f>
        <v>1р</v>
      </c>
      <c r="F54" s="21" t="str">
        <f>IF(B54=0," ",VLOOKUP($B54,[1]Спортсмены!$B$1:$H$65536,5,FALSE))</f>
        <v>Ярославская</v>
      </c>
      <c r="G54" s="304" t="str">
        <f>IF(B54=0," ",VLOOKUP($B54,[1]Спортсмены!$B$1:$H$65536,6,FALSE))</f>
        <v>Ярославль, ГУ ЯО СШОР по л/а и адаптивному спорту</v>
      </c>
      <c r="H54" s="24"/>
      <c r="I54" s="84">
        <v>1.4248842592592592E-3</v>
      </c>
      <c r="J54" s="26" t="str">
        <f>IF(I54=0," ",IF(I54&lt;=[1]Разряды!$D$7,[1]Разряды!$D$3,IF(I54&lt;=[1]Разряды!$E$7,[1]Разряды!$E$3,IF(I54&lt;=[1]Разряды!$F$7,[1]Разряды!$F$3,IF(I54&lt;=[1]Разряды!$G$7,[1]Разряды!$G$3,IF(I54&lt;=[1]Разряды!$H$7,[1]Разряды!$H$3,IF(I54&lt;=[1]Разряды!$I$7,[1]Разряды!$I$3,IF(I54&lt;=[1]Разряды!$J$7,[1]Разряды!$J$3,"б/р"))))))))</f>
        <v>2р</v>
      </c>
      <c r="K54" s="15" t="s">
        <v>19</v>
      </c>
      <c r="L54" s="78" t="str">
        <f>IF(B54=0," ",VLOOKUP($B54,[1]Спортсмены!$B$1:$H$65536,7,FALSE))</f>
        <v>Филинова С.К., Лыкова О.В.</v>
      </c>
    </row>
    <row r="55" spans="1:12" x14ac:dyDescent="0.25">
      <c r="A55" s="27">
        <v>8</v>
      </c>
      <c r="B55" s="28">
        <v>305</v>
      </c>
      <c r="C55" s="21" t="str">
        <f>IF(B55=0," ",VLOOKUP(B55,[1]Спортсмены!B$1:H$65536,2,FALSE))</f>
        <v>Бурсевич Евгений</v>
      </c>
      <c r="D55" s="22" t="str">
        <f>IF(B55=0," ",VLOOKUP($B55,[1]Спортсмены!$B$1:$H$65536,3,FALSE))</f>
        <v>18.05.1998</v>
      </c>
      <c r="E55" s="23" t="str">
        <f>IF(B55=0," ",IF(VLOOKUP($B55,[1]Спортсмены!$B$1:$H$65536,4,FALSE)=0," ",VLOOKUP($B55,[1]Спортсмены!$B$1:$H$65536,4,FALSE)))</f>
        <v>2р</v>
      </c>
      <c r="F55" s="21" t="str">
        <f>IF(B55=0," ",VLOOKUP($B55,[1]Спортсмены!$B$1:$H$65536,5,FALSE))</f>
        <v>Мурманская</v>
      </c>
      <c r="G55" s="21" t="str">
        <f>IF(B55=0," ",VLOOKUP($B55,[1]Спортсмены!$B$1:$H$65536,6,FALSE))</f>
        <v>Мурманск, СДЮСШОР № 4</v>
      </c>
      <c r="H55" s="24"/>
      <c r="I55" s="84">
        <v>1.43125E-3</v>
      </c>
      <c r="J55" s="26" t="str">
        <f>IF(I55=0," ",IF(I55&lt;=[1]Разряды!$D$7,[1]Разряды!$D$3,IF(I55&lt;=[1]Разряды!$E$7,[1]Разряды!$E$3,IF(I55&lt;=[1]Разряды!$F$7,[1]Разряды!$F$3,IF(I55&lt;=[1]Разряды!$G$7,[1]Разряды!$G$3,IF(I55&lt;=[1]Разряды!$H$7,[1]Разряды!$H$3,IF(I55&lt;=[1]Разряды!$I$7,[1]Разряды!$I$3,IF(I55&lt;=[1]Разряды!$J$7,[1]Разряды!$J$3,"б/р"))))))))</f>
        <v>2р</v>
      </c>
      <c r="K55" s="15">
        <v>13</v>
      </c>
      <c r="L55" s="21" t="str">
        <f>IF(B55=0," ",VLOOKUP($B55,[1]Спортсмены!$B$1:$H$65536,7,FALSE))</f>
        <v>Кацан Т.Н., В.В.</v>
      </c>
    </row>
    <row r="56" spans="1:12" x14ac:dyDescent="0.25">
      <c r="A56" s="27">
        <v>9</v>
      </c>
      <c r="B56" s="26">
        <v>204</v>
      </c>
      <c r="C56" s="21" t="str">
        <f>IF(B56=0," ",VLOOKUP(B56,[1]Спортсмены!B$1:H$65536,2,FALSE))</f>
        <v>Рудный Павел</v>
      </c>
      <c r="D56" s="22" t="str">
        <f>IF(B56=0," ",VLOOKUP($B56,[1]Спортсмены!$B$1:$H$65536,3,FALSE))</f>
        <v>20.04.1998</v>
      </c>
      <c r="E56" s="23" t="str">
        <f>IF(B56=0," ",IF(VLOOKUP($B56,[1]Спортсмены!$B$1:$H$65536,4,FALSE)=0," ",VLOOKUP($B56,[1]Спортсмены!$B$1:$H$65536,4,FALSE)))</f>
        <v>1р</v>
      </c>
      <c r="F56" s="21" t="str">
        <f>IF(B56=0," ",VLOOKUP($B56,[1]Спортсмены!$B$1:$H$65536,5,FALSE))</f>
        <v>Архангельская</v>
      </c>
      <c r="G56" s="21" t="str">
        <f>IF(B56=0," ",VLOOKUP($B56,[1]Спортсмены!$B$1:$H$65536,6,FALSE))</f>
        <v>Архангельск, "ДЮСШ № 1"</v>
      </c>
      <c r="H56" s="24"/>
      <c r="I56" s="84">
        <v>1.4327546296296295E-3</v>
      </c>
      <c r="J56" s="26" t="str">
        <f>IF(I56=0," ",IF(I56&lt;=[1]Разряды!$D$7,[1]Разряды!$D$3,IF(I56&lt;=[1]Разряды!$E$7,[1]Разряды!$E$3,IF(I56&lt;=[1]Разряды!$F$7,[1]Разряды!$F$3,IF(I56&lt;=[1]Разряды!$G$7,[1]Разряды!$G$3,IF(I56&lt;=[1]Разряды!$H$7,[1]Разряды!$H$3,IF(I56&lt;=[1]Разряды!$I$7,[1]Разряды!$I$3,IF(I56&lt;=[1]Разряды!$J$7,[1]Разряды!$J$3,"б/р"))))))))</f>
        <v>2р</v>
      </c>
      <c r="K56" s="15">
        <v>12</v>
      </c>
      <c r="L56" s="21" t="str">
        <f>IF(B56=0," ",VLOOKUP($B56,[1]Спортсмены!$B$1:$H$65536,7,FALSE))</f>
        <v>Брюхова О.Б.</v>
      </c>
    </row>
    <row r="57" spans="1:12" x14ac:dyDescent="0.25">
      <c r="A57" s="27">
        <v>10</v>
      </c>
      <c r="B57" s="20">
        <v>310</v>
      </c>
      <c r="C57" s="21" t="str">
        <f>IF(B57=0," ",VLOOKUP(B57,[1]Спортсмены!B$1:H$65536,2,FALSE))</f>
        <v>Тимофеев Сергей</v>
      </c>
      <c r="D57" s="22" t="str">
        <f>IF(B57=0," ",VLOOKUP($B57,[1]Спортсмены!$B$1:$H$65536,3,FALSE))</f>
        <v>20.11.1997</v>
      </c>
      <c r="E57" s="23" t="str">
        <f>IF(B57=0," ",IF(VLOOKUP($B57,[1]Спортсмены!$B$1:$H$65536,4,FALSE)=0," ",VLOOKUP($B57,[1]Спортсмены!$B$1:$H$65536,4,FALSE)))</f>
        <v>2р</v>
      </c>
      <c r="F57" s="21" t="str">
        <f>IF(B57=0," ",VLOOKUP($B57,[1]Спортсмены!$B$1:$H$65536,5,FALSE))</f>
        <v>Мурманская</v>
      </c>
      <c r="G57" s="21" t="str">
        <f>IF(B57=0," ",VLOOKUP($B57,[1]Спортсмены!$B$1:$H$65536,6,FALSE))</f>
        <v>Североморск, СДЮСШОР № 4</v>
      </c>
      <c r="H57" s="24"/>
      <c r="I57" s="85">
        <v>1.4364583333333336E-3</v>
      </c>
      <c r="J57" s="26" t="str">
        <f>IF(I57=0," ",IF(I57&lt;=[1]Разряды!$D$7,[1]Разряды!$D$3,IF(I57&lt;=[1]Разряды!$E$7,[1]Разряды!$E$3,IF(I57&lt;=[1]Разряды!$F$7,[1]Разряды!$F$3,IF(I57&lt;=[1]Разряды!$G$7,[1]Разряды!$G$3,IF(I57&lt;=[1]Разряды!$H$7,[1]Разряды!$H$3,IF(I57&lt;=[1]Разряды!$I$7,[1]Разряды!$I$3,IF(I57&lt;=[1]Разряды!$J$7,[1]Разряды!$J$3,"б/р"))))))))</f>
        <v>2р</v>
      </c>
      <c r="K57" s="15">
        <v>11</v>
      </c>
      <c r="L57" s="78" t="str">
        <f>IF(B57=0," ",VLOOKUP($B57,[1]Спортсмены!$B$1:$H$65536,7,FALSE))</f>
        <v>Агупова О.Б., Кацан Т.Н.</v>
      </c>
    </row>
    <row r="58" spans="1:12" x14ac:dyDescent="0.25">
      <c r="A58" s="27">
        <v>11</v>
      </c>
      <c r="B58" s="20">
        <v>116</v>
      </c>
      <c r="C58" s="21" t="str">
        <f>IF(B58=0," ",VLOOKUP(B58,[1]Спортсмены!B$1:H$65536,2,FALSE))</f>
        <v>Костерин Андрей</v>
      </c>
      <c r="D58" s="22" t="str">
        <f>IF(B58=0," ",VLOOKUP($B58,[1]Спортсмены!$B$1:$H$65536,3,FALSE))</f>
        <v>12.08.1998</v>
      </c>
      <c r="E58" s="23" t="str">
        <f>IF(B58=0," ",IF(VLOOKUP($B58,[1]Спортсмены!$B$1:$H$65536,4,FALSE)=0," ",VLOOKUP($B58,[1]Спортсмены!$B$1:$H$65536,4,FALSE)))</f>
        <v>2р</v>
      </c>
      <c r="F58" s="21" t="str">
        <f>IF(B58=0," ",VLOOKUP($B58,[1]Спортсмены!$B$1:$H$65536,5,FALSE))</f>
        <v>Ярославская</v>
      </c>
      <c r="G58" s="21" t="str">
        <f>IF(B58=0," ",VLOOKUP($B58,[1]Спортсмены!$B$1:$H$65536,6,FALSE))</f>
        <v>Рыбинск, СДЮСШОР-2</v>
      </c>
      <c r="H58" s="24"/>
      <c r="I58" s="84">
        <v>1.4533564814814817E-3</v>
      </c>
      <c r="J58" s="26" t="str">
        <f>IF(I58=0," ",IF(I58&lt;=[1]Разряды!$D$7,[1]Разряды!$D$3,IF(I58&lt;=[1]Разряды!$E$7,[1]Разряды!$E$3,IF(I58&lt;=[1]Разряды!$F$7,[1]Разряды!$F$3,IF(I58&lt;=[1]Разряды!$G$7,[1]Разряды!$G$3,IF(I58&lt;=[1]Разряды!$H$7,[1]Разряды!$H$3,IF(I58&lt;=[1]Разряды!$I$7,[1]Разряды!$I$3,IF(I58&lt;=[1]Разряды!$J$7,[1]Разряды!$J$3,"б/р"))))))))</f>
        <v>2р</v>
      </c>
      <c r="K58" s="15" t="s">
        <v>19</v>
      </c>
      <c r="L58" s="21" t="str">
        <f>IF(B58=0," ",VLOOKUP($B58,[1]Спортсмены!$B$1:$H$65536,7,FALSE))</f>
        <v>Иванова И.М., Соколова Н.М.</v>
      </c>
    </row>
    <row r="59" spans="1:12" x14ac:dyDescent="0.25">
      <c r="A59" s="27">
        <v>12</v>
      </c>
      <c r="B59" s="20">
        <v>208</v>
      </c>
      <c r="C59" s="21" t="str">
        <f>IF(B59=0," ",VLOOKUP(B59,[1]Спортсмены!B$1:H$65536,2,FALSE))</f>
        <v>Голиков Александр</v>
      </c>
      <c r="D59" s="22" t="str">
        <f>IF(B59=0," ",VLOOKUP($B59,[1]Спортсмены!$B$1:$H$65536,3,FALSE))</f>
        <v>22.01.1998</v>
      </c>
      <c r="E59" s="23" t="str">
        <f>IF(B59=0," ",IF(VLOOKUP($B59,[1]Спортсмены!$B$1:$H$65536,4,FALSE)=0," ",VLOOKUP($B59,[1]Спортсмены!$B$1:$H$65536,4,FALSE)))</f>
        <v>2р</v>
      </c>
      <c r="F59" s="21" t="str">
        <f>IF(B59=0," ",VLOOKUP($B59,[1]Спортсмены!$B$1:$H$65536,5,FALSE))</f>
        <v>Архангельская</v>
      </c>
      <c r="G59" s="21" t="str">
        <f>IF(B59=0," ",VLOOKUP($B59,[1]Спортсмены!$B$1:$H$65536,6,FALSE))</f>
        <v>Архангельск, "ДЮСШ № 1"</v>
      </c>
      <c r="H59" s="24"/>
      <c r="I59" s="84">
        <v>1.4671296296296296E-3</v>
      </c>
      <c r="J59" s="26" t="str">
        <f>IF(I59=0," ",IF(I59&lt;=[1]Разряды!$D$7,[1]Разряды!$D$3,IF(I59&lt;=[1]Разряды!$E$7,[1]Разряды!$E$3,IF(I59&lt;=[1]Разряды!$F$7,[1]Разряды!$F$3,IF(I59&lt;=[1]Разряды!$G$7,[1]Разряды!$G$3,IF(I59&lt;=[1]Разряды!$H$7,[1]Разряды!$H$3,IF(I59&lt;=[1]Разряды!$I$7,[1]Разряды!$I$3,IF(I59&lt;=[1]Разряды!$J$7,[1]Разряды!$J$3,"б/р"))))))))</f>
        <v>2р</v>
      </c>
      <c r="K59" s="15">
        <v>10</v>
      </c>
      <c r="L59" s="21" t="str">
        <f>IF(B59=0," ",VLOOKUP($B59,[1]Спортсмены!$B$1:$H$65536,7,FALSE))</f>
        <v>Брюхова О.Б.</v>
      </c>
    </row>
    <row r="60" spans="1:12" x14ac:dyDescent="0.25">
      <c r="A60" s="27">
        <v>13</v>
      </c>
      <c r="B60" s="20">
        <v>57</v>
      </c>
      <c r="C60" s="21" t="str">
        <f>IF(B60=0," ",VLOOKUP(B60,[1]Спортсмены!B$1:H$65536,2,FALSE))</f>
        <v>Горячев Дмитрий</v>
      </c>
      <c r="D60" s="22" t="str">
        <f>IF(B60=0," ",VLOOKUP($B60,[1]Спортсмены!$B$1:$H$65536,3,FALSE))</f>
        <v>08.09.1998</v>
      </c>
      <c r="E60" s="23" t="str">
        <f>IF(B60=0," ",IF(VLOOKUP($B60,[1]Спортсмены!$B$1:$H$65536,4,FALSE)=0," ",VLOOKUP($B60,[1]Спортсмены!$B$1:$H$65536,4,FALSE)))</f>
        <v>2р</v>
      </c>
      <c r="F60" s="21" t="str">
        <f>IF(B60=0," ",VLOOKUP($B60,[1]Спортсмены!$B$1:$H$65536,5,FALSE))</f>
        <v>Ярославская</v>
      </c>
      <c r="G60" s="21" t="str">
        <f>IF(B60=0," ",VLOOKUP($B60,[1]Спортсмены!$B$1:$H$65536,6,FALSE))</f>
        <v>Ярославль, СДЮСШОР-19</v>
      </c>
      <c r="H60" s="24"/>
      <c r="I60" s="84">
        <v>1.4706018518518516E-3</v>
      </c>
      <c r="J60" s="26" t="str">
        <f>IF(I60=0," ",IF(I60&lt;=[1]Разряды!$D$7,[1]Разряды!$D$3,IF(I60&lt;=[1]Разряды!$E$7,[1]Разряды!$E$3,IF(I60&lt;=[1]Разряды!$F$7,[1]Разряды!$F$3,IF(I60&lt;=[1]Разряды!$G$7,[1]Разряды!$G$3,IF(I60&lt;=[1]Разряды!$H$7,[1]Разряды!$H$3,IF(I60&lt;=[1]Разряды!$I$7,[1]Разряды!$I$3,IF(I60&lt;=[1]Разряды!$J$7,[1]Разряды!$J$3,"б/р"))))))))</f>
        <v>2р</v>
      </c>
      <c r="K60" s="15" t="s">
        <v>19</v>
      </c>
      <c r="L60" s="21" t="str">
        <f>IF(B60=0," ",VLOOKUP($B60,[1]Спортсмены!$B$1:$H$65536,7,FALSE))</f>
        <v>Таракановы Ю.Ф., А.В.</v>
      </c>
    </row>
    <row r="61" spans="1:12" x14ac:dyDescent="0.25">
      <c r="A61" s="27">
        <v>14</v>
      </c>
      <c r="B61" s="70">
        <v>430</v>
      </c>
      <c r="C61" s="21" t="str">
        <f>IF(B61=0," ",VLOOKUP(B61,[1]Спортсмены!B$1:H$65536,2,FALSE))</f>
        <v>Адугин Алексей</v>
      </c>
      <c r="D61" s="22" t="str">
        <f>IF(B61=0," ",VLOOKUP($B61,[1]Спортсмены!$B$1:$H$65536,3,FALSE))</f>
        <v>28.03.1998</v>
      </c>
      <c r="E61" s="23" t="str">
        <f>IF(B61=0," ",IF(VLOOKUP($B61,[1]Спортсмены!$B$1:$H$65536,4,FALSE)=0," ",VLOOKUP($B61,[1]Спортсмены!$B$1:$H$65536,4,FALSE)))</f>
        <v>1р</v>
      </c>
      <c r="F61" s="21" t="str">
        <f>IF(B61=0," ",VLOOKUP($B61,[1]Спортсмены!$B$1:$H$65536,5,FALSE))</f>
        <v>Костромская</v>
      </c>
      <c r="G61" s="21" t="str">
        <f>IF(B61=0," ",VLOOKUP($B61,[1]Спортсмены!$B$1:$H$65536,6,FALSE))</f>
        <v>Кострома, КОСДЮСШОР</v>
      </c>
      <c r="H61" s="24"/>
      <c r="I61" s="218">
        <v>1.4837962962962964E-3</v>
      </c>
      <c r="J61" s="26" t="str">
        <f>IF(I61=0," ",IF(I61&lt;=[1]Разряды!$D$7,[1]Разряды!$D$3,IF(I61&lt;=[1]Разряды!$E$7,[1]Разряды!$E$3,IF(I61&lt;=[1]Разряды!$F$7,[1]Разряды!$F$3,IF(I61&lt;=[1]Разряды!$G$7,[1]Разряды!$G$3,IF(I61&lt;=[1]Разряды!$H$7,[1]Разряды!$H$3,IF(I61&lt;=[1]Разряды!$I$7,[1]Разряды!$I$3,IF(I61&lt;=[1]Разряды!$J$7,[1]Разряды!$J$3,"б/р"))))))))</f>
        <v>2р</v>
      </c>
      <c r="K61" s="16">
        <v>9</v>
      </c>
      <c r="L61" s="21" t="str">
        <f>IF(B61=0," ",VLOOKUP($B61,[1]Спортсмены!$B$1:$H$65536,7,FALSE))</f>
        <v>Дружков А.Н., Макаров В.Н.</v>
      </c>
    </row>
    <row r="62" spans="1:12" x14ac:dyDescent="0.25">
      <c r="A62" s="27">
        <v>15</v>
      </c>
      <c r="B62" s="70">
        <v>59</v>
      </c>
      <c r="C62" s="21" t="str">
        <f>IF(B62=0," ",VLOOKUP(B62,[1]Спортсмены!B$1:H$65536,2,FALSE))</f>
        <v>Егоров Дмитрий</v>
      </c>
      <c r="D62" s="22" t="str">
        <f>IF(B62=0," ",VLOOKUP($B62,[1]Спортсмены!$B$1:$H$65536,3,FALSE))</f>
        <v>31.01.1997</v>
      </c>
      <c r="E62" s="23" t="str">
        <f>IF(B62=0," ",IF(VLOOKUP($B62,[1]Спортсмены!$B$1:$H$65536,4,FALSE)=0," ",VLOOKUP($B62,[1]Спортсмены!$B$1:$H$65536,4,FALSE)))</f>
        <v>2р</v>
      </c>
      <c r="F62" s="21" t="str">
        <f>IF(B62=0," ",VLOOKUP($B62,[1]Спортсмены!$B$1:$H$65536,5,FALSE))</f>
        <v>Ярославская</v>
      </c>
      <c r="G62" s="21" t="str">
        <f>IF(B62=0," ",VLOOKUP($B62,[1]Спортсмены!$B$1:$H$65536,6,FALSE))</f>
        <v>Ярославль, СДЮСШОР-19</v>
      </c>
      <c r="H62" s="24"/>
      <c r="I62" s="84">
        <v>1.4995370370370371E-3</v>
      </c>
      <c r="J62" s="26" t="str">
        <f>IF(I62=0," ",IF(I62&lt;=[1]Разряды!$D$7,[1]Разряды!$D$3,IF(I62&lt;=[1]Разряды!$E$7,[1]Разряды!$E$3,IF(I62&lt;=[1]Разряды!$F$7,[1]Разряды!$F$3,IF(I62&lt;=[1]Разряды!$G$7,[1]Разряды!$G$3,IF(I62&lt;=[1]Разряды!$H$7,[1]Разряды!$H$3,IF(I62&lt;=[1]Разряды!$I$7,[1]Разряды!$I$3,IF(I62&lt;=[1]Разряды!$J$7,[1]Разряды!$J$3,"б/р"))))))))</f>
        <v>2р</v>
      </c>
      <c r="K62" s="15" t="s">
        <v>19</v>
      </c>
      <c r="L62" s="21" t="str">
        <f>IF(B62=0," ",VLOOKUP($B62,[1]Спортсмены!$B$1:$H$65536,7,FALSE))</f>
        <v>Таракановы Ю.Ф., А.В.</v>
      </c>
    </row>
    <row r="63" spans="1:12" x14ac:dyDescent="0.25">
      <c r="A63" s="64"/>
      <c r="B63" s="70">
        <v>470</v>
      </c>
      <c r="C63" s="21" t="str">
        <f>IF(B63=0," ",VLOOKUP(B63,[1]Спортсмены!B$1:H$65536,2,FALSE))</f>
        <v>Соловьев Дмитрий</v>
      </c>
      <c r="D63" s="22" t="str">
        <f>IF(B63=0," ",VLOOKUP($B63,[1]Спортсмены!$B$1:$H$65536,3,FALSE))</f>
        <v>01.09.1998</v>
      </c>
      <c r="E63" s="23" t="str">
        <f>IF(B63=0," ",IF(VLOOKUP($B63,[1]Спортсмены!$B$1:$H$65536,4,FALSE)=0," ",VLOOKUP($B63,[1]Спортсмены!$B$1:$H$65536,4,FALSE)))</f>
        <v>1р</v>
      </c>
      <c r="F63" s="21" t="str">
        <f>IF(B63=0," ",VLOOKUP($B63,[1]Спортсмены!$B$1:$H$65536,5,FALSE))</f>
        <v>Ивановская</v>
      </c>
      <c r="G63" s="21" t="str">
        <f>IF(B63=0," ",VLOOKUP($B63,[1]Спортсмены!$B$1:$H$65536,6,FALSE))</f>
        <v>Кинешма, СДЮСШОР им. ОЧ С.Клюгина</v>
      </c>
      <c r="H63" s="24"/>
      <c r="I63" s="280" t="s">
        <v>78</v>
      </c>
      <c r="J63" s="26"/>
      <c r="K63" s="16">
        <v>0</v>
      </c>
      <c r="L63" s="21" t="str">
        <f>IF(B63=0," ",VLOOKUP($B63,[1]Спортсмены!$B$1:$H$65536,7,FALSE))</f>
        <v>Яковлев А.Н.</v>
      </c>
    </row>
    <row r="64" spans="1:12" ht="15.75" thickBot="1" x14ac:dyDescent="0.3">
      <c r="A64" s="29"/>
      <c r="B64" s="98"/>
      <c r="C64" s="31"/>
      <c r="D64" s="33"/>
      <c r="E64" s="33"/>
      <c r="F64" s="31"/>
      <c r="G64" s="31"/>
      <c r="H64" s="34"/>
      <c r="I64" s="99"/>
      <c r="J64" s="43"/>
      <c r="K64" s="43"/>
      <c r="L64" s="31"/>
    </row>
    <row r="65" spans="1:12" ht="15.75" thickTop="1" x14ac:dyDescent="0.25">
      <c r="H65"/>
      <c r="I65"/>
    </row>
    <row r="66" spans="1:12" ht="18" x14ac:dyDescent="0.25">
      <c r="A66" s="1"/>
      <c r="B66" s="2"/>
      <c r="C66" s="2"/>
      <c r="D66" s="2"/>
      <c r="E66" s="2"/>
      <c r="F66" s="2" t="s">
        <v>0</v>
      </c>
      <c r="G66" s="2"/>
      <c r="H66" s="2"/>
      <c r="I66" s="2"/>
      <c r="J66" s="2"/>
      <c r="K66" s="2"/>
      <c r="L66" s="2"/>
    </row>
    <row r="67" spans="1:12" ht="15.75" x14ac:dyDescent="0.25">
      <c r="A67" s="1"/>
      <c r="B67" s="4"/>
      <c r="C67" s="4"/>
      <c r="D67" s="4"/>
      <c r="E67" s="4"/>
      <c r="F67" s="412" t="s">
        <v>32</v>
      </c>
      <c r="G67" s="412"/>
      <c r="H67" s="4"/>
      <c r="I67"/>
    </row>
    <row r="68" spans="1:12" x14ac:dyDescent="0.25">
      <c r="A68" s="1"/>
      <c r="B68" s="6"/>
      <c r="C68" s="216"/>
      <c r="F68" s="1"/>
      <c r="G68" s="1"/>
      <c r="H68" s="8"/>
      <c r="I68" s="8"/>
      <c r="J68" s="8"/>
      <c r="K68" s="6" t="s">
        <v>2</v>
      </c>
      <c r="L68" s="8"/>
    </row>
    <row r="69" spans="1:12" x14ac:dyDescent="0.25">
      <c r="A69" s="1"/>
      <c r="B69" s="67"/>
      <c r="C69" s="67"/>
      <c r="D69" s="12"/>
      <c r="E69" s="11"/>
      <c r="F69" s="1"/>
      <c r="G69" s="1"/>
      <c r="H69" s="13"/>
      <c r="I69" s="415"/>
      <c r="J69" s="415"/>
      <c r="K69" s="8" t="s">
        <v>94</v>
      </c>
      <c r="L69" s="8"/>
    </row>
    <row r="70" spans="1:12" x14ac:dyDescent="0.25">
      <c r="A70" s="416" t="s">
        <v>5</v>
      </c>
      <c r="B70" s="416" t="s">
        <v>6</v>
      </c>
      <c r="C70" s="416" t="s">
        <v>7</v>
      </c>
      <c r="D70" s="405" t="s">
        <v>8</v>
      </c>
      <c r="E70" s="405" t="s">
        <v>9</v>
      </c>
      <c r="F70" s="405" t="s">
        <v>10</v>
      </c>
      <c r="G70" s="405" t="s">
        <v>11</v>
      </c>
      <c r="H70" s="418" t="s">
        <v>12</v>
      </c>
      <c r="I70" s="419"/>
      <c r="J70" s="416" t="s">
        <v>13</v>
      </c>
      <c r="K70" s="405" t="s">
        <v>14</v>
      </c>
      <c r="L70" s="407" t="s">
        <v>15</v>
      </c>
    </row>
    <row r="71" spans="1:12" x14ac:dyDescent="0.25">
      <c r="A71" s="417"/>
      <c r="B71" s="417"/>
      <c r="C71" s="417"/>
      <c r="D71" s="417"/>
      <c r="E71" s="417"/>
      <c r="F71" s="417"/>
      <c r="G71" s="417"/>
      <c r="H71" s="427" t="s">
        <v>16</v>
      </c>
      <c r="I71" s="428"/>
      <c r="J71" s="417"/>
      <c r="K71" s="417"/>
      <c r="L71" s="408"/>
    </row>
    <row r="72" spans="1:12" x14ac:dyDescent="0.25">
      <c r="A72" s="15"/>
      <c r="B72" s="15"/>
      <c r="C72" s="15"/>
      <c r="D72" s="16"/>
      <c r="E72" s="15"/>
      <c r="F72" s="414" t="s">
        <v>105</v>
      </c>
      <c r="G72" s="414"/>
      <c r="H72" s="17"/>
      <c r="I72" s="413" t="s">
        <v>31</v>
      </c>
      <c r="J72" s="413"/>
      <c r="K72" s="274"/>
      <c r="L72" s="8" t="s">
        <v>131</v>
      </c>
    </row>
    <row r="73" spans="1:12" x14ac:dyDescent="0.25">
      <c r="A73" s="100">
        <v>1</v>
      </c>
      <c r="B73" s="71">
        <v>424</v>
      </c>
      <c r="C73" s="21" t="str">
        <f>IF(B73=0," ",VLOOKUP(B73,[1]Спортсмены!B$1:H$65536,2,FALSE))</f>
        <v>Смирнов Дмитрий</v>
      </c>
      <c r="D73" s="22" t="str">
        <f>IF(B73=0," ",VLOOKUP($B73,[1]Спортсмены!$B$1:$H$65536,3,FALSE))</f>
        <v>14.01.1995</v>
      </c>
      <c r="E73" s="23" t="str">
        <f>IF(B73=0," ",IF(VLOOKUP($B73,[1]Спортсмены!$B$1:$H$65536,4,FALSE)=0," ",VLOOKUP($B73,[1]Спортсмены!$B$1:$H$65536,4,FALSE)))</f>
        <v>КМС</v>
      </c>
      <c r="F73" s="21" t="str">
        <f>IF(B73=0," ",VLOOKUP($B73,[1]Спортсмены!$B$1:$H$65536,5,FALSE))</f>
        <v>Костромская</v>
      </c>
      <c r="G73" s="21" t="str">
        <f>IF(B73=0," ",VLOOKUP($B73,[1]Спортсмены!$B$1:$H$65536,6,FALSE))</f>
        <v>Кострома, КОСДЮСШОР</v>
      </c>
      <c r="H73" s="24"/>
      <c r="I73" s="85">
        <v>1.3297453703703702E-3</v>
      </c>
      <c r="J73" s="26" t="str">
        <f>IF(I73=0," ",IF(I73&lt;=[1]Разряды!$D$7,[1]Разряды!$D$3,IF(I73&lt;=[1]Разряды!$E$7,[1]Разряды!$E$3,IF(I73&lt;=[1]Разряды!$F$7,[1]Разряды!$F$3,IF(I73&lt;=[1]Разряды!$G$7,[1]Разряды!$G$3,IF(I73&lt;=[1]Разряды!$H$7,[1]Разряды!$H$3,IF(I73&lt;=[1]Разряды!$I$7,[1]Разряды!$I$3,IF(I73&lt;=[1]Разряды!$J$7,[1]Разряды!$J$3,"б/р"))))))))</f>
        <v>кмс</v>
      </c>
      <c r="K73" s="16">
        <v>20</v>
      </c>
      <c r="L73" s="21" t="str">
        <f>IF(B73=0," ",VLOOKUP($B73,[1]Спортсмены!$B$1:$H$65536,7,FALSE))</f>
        <v>Дружков А.Н.</v>
      </c>
    </row>
    <row r="74" spans="1:12" x14ac:dyDescent="0.25">
      <c r="A74" s="19">
        <v>2</v>
      </c>
      <c r="B74" s="23">
        <v>406</v>
      </c>
      <c r="C74" s="21" t="str">
        <f>IF(B74=0," ",VLOOKUP(B74,[1]Спортсмены!B$1:H$65536,2,FALSE))</f>
        <v>Учеваткин Дмитрий</v>
      </c>
      <c r="D74" s="22" t="str">
        <f>IF(B74=0," ",VLOOKUP($B74,[1]Спортсмены!$B$1:$H$65536,3,FALSE))</f>
        <v>23.05.1995</v>
      </c>
      <c r="E74" s="23" t="str">
        <f>IF(B74=0," ",IF(VLOOKUP($B74,[1]Спортсмены!$B$1:$H$65536,4,FALSE)=0," ",VLOOKUP($B74,[1]Спортсмены!$B$1:$H$65536,4,FALSE)))</f>
        <v>1р</v>
      </c>
      <c r="F74" s="21" t="str">
        <f>IF(B74=0," ",VLOOKUP($B74,[1]Спортсмены!$B$1:$H$65536,5,FALSE))</f>
        <v>Ивановская</v>
      </c>
      <c r="G74" s="21" t="str">
        <f>IF(B74=0," ",VLOOKUP($B74,[1]Спортсмены!$B$1:$H$65536,6,FALSE))</f>
        <v>Иваново, ИГЭУ им. В.И. Ленина</v>
      </c>
      <c r="H74" s="24"/>
      <c r="I74" s="84">
        <v>1.3523148148148149E-3</v>
      </c>
      <c r="J74" s="26" t="str">
        <f>IF(I74=0," ",IF(I74&lt;=[1]Разряды!$D$7,[1]Разряды!$D$3,IF(I74&lt;=[1]Разряды!$E$7,[1]Разряды!$E$3,IF(I74&lt;=[1]Разряды!$F$7,[1]Разряды!$F$3,IF(I74&lt;=[1]Разряды!$G$7,[1]Разряды!$G$3,IF(I74&lt;=[1]Разряды!$H$7,[1]Разряды!$H$3,IF(I74&lt;=[1]Разряды!$I$7,[1]Разряды!$I$3,IF(I74&lt;=[1]Разряды!$J$7,[1]Разряды!$J$3,"б/р"))))))))</f>
        <v>1р</v>
      </c>
      <c r="K74" s="15" t="s">
        <v>28</v>
      </c>
      <c r="L74" s="21" t="str">
        <f>IF(B74=0," ",VLOOKUP($B74,[1]Спортсмены!$B$1:$H$65536,7,FALSE))</f>
        <v>Гильмутдинов Ю.В.</v>
      </c>
    </row>
    <row r="75" spans="1:12" x14ac:dyDescent="0.25">
      <c r="A75" s="100">
        <v>3</v>
      </c>
      <c r="B75" s="20">
        <v>256</v>
      </c>
      <c r="C75" s="21" t="str">
        <f>IF(B75=0," ",VLOOKUP(B75,[1]Спортсмены!B$1:H$65536,2,FALSE))</f>
        <v>Пушкарев Максим</v>
      </c>
      <c r="D75" s="22" t="str">
        <f>IF(B75=0," ",VLOOKUP($B75,[1]Спортсмены!$B$1:$H$65536,3,FALSE))</f>
        <v>27.12.1996</v>
      </c>
      <c r="E75" s="23" t="str">
        <f>IF(B75=0," ",IF(VLOOKUP($B75,[1]Спортсмены!$B$1:$H$65536,4,FALSE)=0," ",VLOOKUP($B75,[1]Спортсмены!$B$1:$H$65536,4,FALSE)))</f>
        <v>КМС</v>
      </c>
      <c r="F75" s="21" t="str">
        <f>IF(B75=0," ",VLOOKUP($B75,[1]Спортсмены!$B$1:$H$65536,5,FALSE))</f>
        <v>Владимирская</v>
      </c>
      <c r="G75" s="21" t="str">
        <f>IF(B75=0," ",VLOOKUP($B75,[1]Спортсмены!$B$1:$H$65536,6,FALSE))</f>
        <v>Владимир, СДЮСШОР-4</v>
      </c>
      <c r="H75" s="24"/>
      <c r="I75" s="84">
        <v>1.3539351851851852E-3</v>
      </c>
      <c r="J75" s="26" t="str">
        <f>IF(I75=0," ",IF(I75&lt;=[1]Разряды!$D$7,[1]Разряды!$D$3,IF(I75&lt;=[1]Разряды!$E$7,[1]Разряды!$E$3,IF(I75&lt;=[1]Разряды!$F$7,[1]Разряды!$F$3,IF(I75&lt;=[1]Разряды!$G$7,[1]Разряды!$G$3,IF(I75&lt;=[1]Разряды!$H$7,[1]Разряды!$H$3,IF(I75&lt;=[1]Разряды!$I$7,[1]Разряды!$I$3,IF(I75&lt;=[1]Разряды!$J$7,[1]Разряды!$J$3,"б/р"))))))))</f>
        <v>1р</v>
      </c>
      <c r="K75" s="15">
        <v>17</v>
      </c>
      <c r="L75" s="21" t="str">
        <f>IF(B75=0," ",VLOOKUP($B75,[1]Спортсмены!$B$1:$H$65536,7,FALSE))</f>
        <v>Герцен Е.А., Саков А.П.</v>
      </c>
    </row>
    <row r="76" spans="1:12" x14ac:dyDescent="0.25">
      <c r="A76" s="27">
        <v>4</v>
      </c>
      <c r="B76" s="20">
        <v>426</v>
      </c>
      <c r="C76" s="21" t="str">
        <f>IF(B76=0," ",VLOOKUP(B76,[1]Спортсмены!B$1:H$65536,2,FALSE))</f>
        <v>Дмитриев Сергей</v>
      </c>
      <c r="D76" s="22" t="str">
        <f>IF(B76=0," ",VLOOKUP($B76,[1]Спортсмены!$B$1:$H$65536,3,FALSE))</f>
        <v>08.03.1994</v>
      </c>
      <c r="E76" s="23" t="str">
        <f>IF(B76=0," ",IF(VLOOKUP($B76,[1]Спортсмены!$B$1:$H$65536,4,FALSE)=0," ",VLOOKUP($B76,[1]Спортсмены!$B$1:$H$65536,4,FALSE)))</f>
        <v>КМС</v>
      </c>
      <c r="F76" s="21" t="str">
        <f>IF(B76=0," ",VLOOKUP($B76,[1]Спортсмены!$B$1:$H$65536,5,FALSE))</f>
        <v>Костромская</v>
      </c>
      <c r="G76" s="21" t="str">
        <f>IF(B76=0," ",VLOOKUP($B76,[1]Спортсмены!$B$1:$H$65536,6,FALSE))</f>
        <v>Кострома, КГУ</v>
      </c>
      <c r="H76" s="24"/>
      <c r="I76" s="84">
        <v>1.3582175925925925E-3</v>
      </c>
      <c r="J76" s="26" t="str">
        <f>IF(I76=0," ",IF(I76&lt;=[1]Разряды!$D$7,[1]Разряды!$D$3,IF(I76&lt;=[1]Разряды!$E$7,[1]Разряды!$E$3,IF(I76&lt;=[1]Разряды!$F$7,[1]Разряды!$F$3,IF(I76&lt;=[1]Разряды!$G$7,[1]Разряды!$G$3,IF(I76&lt;=[1]Разряды!$H$7,[1]Разряды!$H$3,IF(I76&lt;=[1]Разряды!$I$7,[1]Разряды!$I$3,IF(I76&lt;=[1]Разряды!$J$7,[1]Разряды!$J$3,"б/р"))))))))</f>
        <v>1р</v>
      </c>
      <c r="K76" s="15">
        <v>15</v>
      </c>
      <c r="L76" s="21" t="str">
        <f>IF(B76=0," ",VLOOKUP($B76,[1]Спортсмены!$B$1:$H$65536,7,FALSE))</f>
        <v>Павлов Е.А.</v>
      </c>
    </row>
    <row r="77" spans="1:12" x14ac:dyDescent="0.25">
      <c r="A77" s="23">
        <v>5</v>
      </c>
      <c r="B77" s="71">
        <v>398</v>
      </c>
      <c r="C77" s="21" t="str">
        <f>IF(B77=0," ",VLOOKUP(B77,[1]Спортсмены!B$1:H$65536,2,FALSE))</f>
        <v>Забуравин Андрей</v>
      </c>
      <c r="D77" s="22" t="str">
        <f>IF(B77=0," ",VLOOKUP($B77,[1]Спортсмены!$B$1:$H$65536,3,FALSE))</f>
        <v>09.11.1994</v>
      </c>
      <c r="E77" s="23" t="str">
        <f>IF(B77=0," ",IF(VLOOKUP($B77,[1]Спортсмены!$B$1:$H$65536,4,FALSE)=0," ",VLOOKUP($B77,[1]Спортсмены!$B$1:$H$65536,4,FALSE)))</f>
        <v>1р</v>
      </c>
      <c r="F77" s="21" t="str">
        <f>IF(B77=0," ",VLOOKUP($B77,[1]Спортсмены!$B$1:$H$65536,5,FALSE))</f>
        <v>Ивановская</v>
      </c>
      <c r="G77" s="21" t="str">
        <f>IF(B77=0," ",VLOOKUP($B77,[1]Спортсмены!$B$1:$H$65536,6,FALSE))</f>
        <v>Иваново, ИГЭУ им. В.И. Ленина</v>
      </c>
      <c r="H77" s="24"/>
      <c r="I77" s="84">
        <v>1.3738425925925925E-3</v>
      </c>
      <c r="J77" s="26" t="str">
        <f>IF(I77=0," ",IF(I77&lt;=[1]Разряды!$D$7,[1]Разряды!$D$3,IF(I77&lt;=[1]Разряды!$E$7,[1]Разряды!$E$3,IF(I77&lt;=[1]Разряды!$F$7,[1]Разряды!$F$3,IF(I77&lt;=[1]Разряды!$G$7,[1]Разряды!$G$3,IF(I77&lt;=[1]Разряды!$H$7,[1]Разряды!$H$3,IF(I77&lt;=[1]Разряды!$I$7,[1]Разряды!$I$3,IF(I77&lt;=[1]Разряды!$J$7,[1]Разряды!$J$3,"б/р"))))))))</f>
        <v>1р</v>
      </c>
      <c r="K77" s="15" t="s">
        <v>19</v>
      </c>
      <c r="L77" s="78" t="str">
        <f>IF(B77=0," ",VLOOKUP($B77,[1]Спортсмены!$B$1:$H$65536,7,FALSE))</f>
        <v>Гильмутдинов Ю.В., Кашникова Т.А.</v>
      </c>
    </row>
    <row r="78" spans="1:12" x14ac:dyDescent="0.25">
      <c r="A78" s="27">
        <v>6</v>
      </c>
      <c r="B78" s="71">
        <v>474</v>
      </c>
      <c r="C78" s="21" t="str">
        <f>IF(B78=0," ",VLOOKUP(B78,[1]Спортсмены!B$1:H$65536,2,FALSE))</f>
        <v>Баранов Константин</v>
      </c>
      <c r="D78" s="22" t="str">
        <f>IF(B78=0," ",VLOOKUP($B78,[1]Спортсмены!$B$1:$H$65536,3,FALSE))</f>
        <v>1995</v>
      </c>
      <c r="E78" s="23" t="str">
        <f>IF(B78=0," ",IF(VLOOKUP($B78,[1]Спортсмены!$B$1:$H$65536,4,FALSE)=0," ",VLOOKUP($B78,[1]Спортсмены!$B$1:$H$65536,4,FALSE)))</f>
        <v>1р</v>
      </c>
      <c r="F78" s="21" t="str">
        <f>IF(B78=0," ",VLOOKUP($B78,[1]Спортсмены!$B$1:$H$65536,5,FALSE))</f>
        <v>Ивановская</v>
      </c>
      <c r="G78" s="21" t="str">
        <f>IF(B78=0," ",VLOOKUP($B78,[1]Спортсмены!$B$1:$H$65536,6,FALSE))</f>
        <v>Шуя, ДЮСШ</v>
      </c>
      <c r="H78" s="24"/>
      <c r="I78" s="85">
        <v>1.3741898148148148E-3</v>
      </c>
      <c r="J78" s="26" t="str">
        <f>IF(I78=0," ",IF(I78&lt;=[1]Разряды!$D$7,[1]Разряды!$D$3,IF(I78&lt;=[1]Разряды!$E$7,[1]Разряды!$E$3,IF(I78&lt;=[1]Разряды!$F$7,[1]Разряды!$F$3,IF(I78&lt;=[1]Разряды!$G$7,[1]Разряды!$G$3,IF(I78&lt;=[1]Разряды!$H$7,[1]Разряды!$H$3,IF(I78&lt;=[1]Разряды!$I$7,[1]Разряды!$I$3,IF(I78&lt;=[1]Разряды!$J$7,[1]Разряды!$J$3,"б/р"))))))))</f>
        <v>1р</v>
      </c>
      <c r="K78" s="16">
        <v>14</v>
      </c>
      <c r="L78" s="21" t="str">
        <f>IF(B78=0," ",VLOOKUP($B78,[1]Спортсмены!$B$1:$H$65536,7,FALSE))</f>
        <v>Кузнецов, В.А., Мальцев Е.В.</v>
      </c>
    </row>
    <row r="79" spans="1:12" x14ac:dyDescent="0.25">
      <c r="A79" s="23">
        <v>7</v>
      </c>
      <c r="B79" s="71">
        <v>399</v>
      </c>
      <c r="C79" s="76" t="str">
        <f>IF(B79=0," ",VLOOKUP(B79,[1]Спортсмены!B$1:H$65536,2,FALSE))</f>
        <v>Куфтырев Дмитрий</v>
      </c>
      <c r="D79" s="77" t="str">
        <f>IF(B79=0," ",VLOOKUP($B79,[1]Спортсмены!$B$1:$H$65536,3,FALSE))</f>
        <v>29.09.1995</v>
      </c>
      <c r="E79" s="71" t="str">
        <f>IF(B79=0," ",IF(VLOOKUP($B79,[1]Спортсмены!$B$1:$H$65536,4,FALSE)=0," ",VLOOKUP($B79,[1]Спортсмены!$B$1:$H$65536,4,FALSE)))</f>
        <v>КМС</v>
      </c>
      <c r="F79" s="76" t="str">
        <f>IF(B79=0," ",VLOOKUP($B79,[1]Спортсмены!$B$1:$H$65536,5,FALSE))</f>
        <v>Ивановская</v>
      </c>
      <c r="G79" s="151" t="str">
        <f>IF(B79=0," ",VLOOKUP($B79,[1]Спортсмены!$B$1:$H$65536,6,FALSE))</f>
        <v>Иваново, ИГЭУ им. В.И. Ленина</v>
      </c>
      <c r="H79" s="75"/>
      <c r="I79" s="218">
        <v>1.3746527777777778E-3</v>
      </c>
      <c r="J79" s="27" t="str">
        <f>IF(I79=0," ",IF(I79&lt;=[1]Разряды!$D$7,[1]Разряды!$D$3,IF(I79&lt;=[1]Разряды!$E$7,[1]Разряды!$E$3,IF(I79&lt;=[1]Разряды!$F$7,[1]Разряды!$F$3,IF(I79&lt;=[1]Разряды!$G$7,[1]Разряды!$G$3,IF(I79&lt;=[1]Разряды!$H$7,[1]Разряды!$H$3,IF(I79&lt;=[1]Разряды!$I$7,[1]Разряды!$I$3,IF(I79&lt;=[1]Разряды!$J$7,[1]Разряды!$J$3,"б/р"))))))))</f>
        <v>1р</v>
      </c>
      <c r="K79" s="103" t="s">
        <v>19</v>
      </c>
      <c r="L79" s="134" t="str">
        <f>IF(B79=0," ",VLOOKUP($B79,[1]Спортсмены!$B$1:$H$65536,7,FALSE))</f>
        <v>Гильмутдинов Ю.В., Куфтырев А.Л.</v>
      </c>
    </row>
    <row r="80" spans="1:12" x14ac:dyDescent="0.25">
      <c r="A80" s="27">
        <v>8</v>
      </c>
      <c r="B80" s="20">
        <v>17</v>
      </c>
      <c r="C80" s="21" t="str">
        <f>IF(B80=0," ",VLOOKUP(B80,[1]Спортсмены!B$1:H$65536,2,FALSE))</f>
        <v>Шиян Дмитрий</v>
      </c>
      <c r="D80" s="22" t="str">
        <f>IF(B80=0," ",VLOOKUP($B80,[1]Спортсмены!$B$1:$H$65536,3,FALSE))</f>
        <v>26.01.1996</v>
      </c>
      <c r="E80" s="23" t="str">
        <f>IF(B80=0," ",IF(VLOOKUP($B80,[1]Спортсмены!$B$1:$H$65536,4,FALSE)=0," ",VLOOKUP($B80,[1]Спортсмены!$B$1:$H$65536,4,FALSE)))</f>
        <v>1р</v>
      </c>
      <c r="F80" s="21" t="str">
        <f>IF(B80=0," ",VLOOKUP($B80,[1]Спортсмены!$B$1:$H$65536,5,FALSE))</f>
        <v>Ярославская</v>
      </c>
      <c r="G80" s="21" t="str">
        <f>IF(B80=0," ",VLOOKUP($B80,[1]Спортсмены!$B$1:$H$65536,6,FALSE))</f>
        <v>Ярославль, СДЮСШОР-19</v>
      </c>
      <c r="H80" s="24"/>
      <c r="I80" s="84">
        <v>1.3813657407407409E-3</v>
      </c>
      <c r="J80" s="26" t="str">
        <f>IF(I80=0," ",IF(I80&lt;=[1]Разряды!$D$7,[1]Разряды!$D$3,IF(I80&lt;=[1]Разряды!$E$7,[1]Разряды!$E$3,IF(I80&lt;=[1]Разряды!$F$7,[1]Разряды!$F$3,IF(I80&lt;=[1]Разряды!$G$7,[1]Разряды!$G$3,IF(I80&lt;=[1]Разряды!$H$7,[1]Разряды!$H$3,IF(I80&lt;=[1]Разряды!$I$7,[1]Разряды!$I$3,IF(I80&lt;=[1]Разряды!$J$7,[1]Разряды!$J$3,"б/р"))))))))</f>
        <v>1р</v>
      </c>
      <c r="K80" s="15" t="s">
        <v>19</v>
      </c>
      <c r="L80" s="21" t="str">
        <f>IF(B80=0," ",VLOOKUP($B80,[1]Спортсмены!$B$1:$H$65536,7,FALSE))</f>
        <v>Таракановы Ю.Ф., А.В.</v>
      </c>
    </row>
    <row r="81" spans="1:12" x14ac:dyDescent="0.25">
      <c r="A81" s="23">
        <v>9</v>
      </c>
      <c r="B81" s="20">
        <v>340</v>
      </c>
      <c r="C81" s="21" t="str">
        <f>IF(B81=0," ",VLOOKUP(B81,[1]Спортсмены!B$1:H$65536,2,FALSE))</f>
        <v>Караваев Николай</v>
      </c>
      <c r="D81" s="22" t="str">
        <f>IF(B81=0," ",VLOOKUP($B81,[1]Спортсмены!$B$1:$H$65536,3,FALSE))</f>
        <v>05.12.1995</v>
      </c>
      <c r="E81" s="23" t="str">
        <f>IF(B81=0," ",IF(VLOOKUP($B81,[1]Спортсмены!$B$1:$H$65536,4,FALSE)=0," ",VLOOKUP($B81,[1]Спортсмены!$B$1:$H$65536,4,FALSE)))</f>
        <v>КМС</v>
      </c>
      <c r="F81" s="21" t="str">
        <f>IF(B81=0," ",VLOOKUP($B81,[1]Спортсмены!$B$1:$H$65536,5,FALSE))</f>
        <v>Рес-ка Коми</v>
      </c>
      <c r="G81" s="21" t="str">
        <f>IF(B81=0," ",VLOOKUP($B81,[1]Спортсмены!$B$1:$H$65536,6,FALSE))</f>
        <v>Сыктывкар, КДЮСШ № 1</v>
      </c>
      <c r="H81" s="24"/>
      <c r="I81" s="85">
        <v>1.3863425925925927E-3</v>
      </c>
      <c r="J81" s="26" t="str">
        <f>IF(I81=0," ",IF(I81&lt;=[1]Разряды!$D$7,[1]Разряды!$D$3,IF(I81&lt;=[1]Разряды!$E$7,[1]Разряды!$E$3,IF(I81&lt;=[1]Разряды!$F$7,[1]Разряды!$F$3,IF(I81&lt;=[1]Разряды!$G$7,[1]Разряды!$G$3,IF(I81&lt;=[1]Разряды!$H$7,[1]Разряды!$H$3,IF(I81&lt;=[1]Разряды!$I$7,[1]Разряды!$I$3,IF(I81&lt;=[1]Разряды!$J$7,[1]Разряды!$J$3,"б/р"))))))))</f>
        <v>1р</v>
      </c>
      <c r="K81" s="15">
        <v>13</v>
      </c>
      <c r="L81" s="21" t="str">
        <f>IF(B81=0," ",VLOOKUP($B81,[1]Спортсмены!$B$1:$H$65536,7,FALSE))</f>
        <v>Панюкова М.А.</v>
      </c>
    </row>
    <row r="82" spans="1:12" x14ac:dyDescent="0.25">
      <c r="A82" s="27">
        <v>10</v>
      </c>
      <c r="B82" s="23">
        <v>47</v>
      </c>
      <c r="C82" s="21" t="str">
        <f>IF(B82=0," ",VLOOKUP(B82,[1]Спортсмены!B$1:H$65536,2,FALSE))</f>
        <v>Тараканов Кирилл</v>
      </c>
      <c r="D82" s="22" t="str">
        <f>IF(B82=0," ",VLOOKUP($B82,[1]Спортсмены!$B$1:$H$65536,3,FALSE))</f>
        <v>18.12.1996</v>
      </c>
      <c r="E82" s="23" t="str">
        <f>IF(B82=0," ",IF(VLOOKUP($B82,[1]Спортсмены!$B$1:$H$65536,4,FALSE)=0," ",VLOOKUP($B82,[1]Спортсмены!$B$1:$H$65536,4,FALSE)))</f>
        <v>КМС</v>
      </c>
      <c r="F82" s="21" t="str">
        <f>IF(B82=0," ",VLOOKUP($B82,[1]Спортсмены!$B$1:$H$65536,5,FALSE))</f>
        <v>Ярославская</v>
      </c>
      <c r="G82" s="21" t="str">
        <f>IF(B82=0," ",VLOOKUP($B82,[1]Спортсмены!$B$1:$H$65536,6,FALSE))</f>
        <v>Ярославль, СДЮСШОР-19</v>
      </c>
      <c r="H82" s="24"/>
      <c r="I82" s="84">
        <v>1.3958333333333331E-3</v>
      </c>
      <c r="J82" s="26" t="str">
        <f>IF(I82=0," ",IF(I82&lt;=[1]Разряды!$D$7,[1]Разряды!$D$3,IF(I82&lt;=[1]Разряды!$E$7,[1]Разряды!$E$3,IF(I82&lt;=[1]Разряды!$F$7,[1]Разряды!$F$3,IF(I82&lt;=[1]Разряды!$G$7,[1]Разряды!$G$3,IF(I82&lt;=[1]Разряды!$H$7,[1]Разряды!$H$3,IF(I82&lt;=[1]Разряды!$I$7,[1]Разряды!$I$3,IF(I82&lt;=[1]Разряды!$J$7,[1]Разряды!$J$3,"б/р"))))))))</f>
        <v>1р</v>
      </c>
      <c r="K82" s="15">
        <v>12</v>
      </c>
      <c r="L82" s="21" t="str">
        <f>IF(B82=0," ",VLOOKUP($B82,[1]Спортсмены!$B$1:$H$65536,7,FALSE))</f>
        <v>Таракановы Ю.Ф., А.В.</v>
      </c>
    </row>
    <row r="83" spans="1:12" x14ac:dyDescent="0.25">
      <c r="A83" s="23">
        <v>11</v>
      </c>
      <c r="B83" s="23">
        <v>19</v>
      </c>
      <c r="C83" s="21" t="str">
        <f>IF(B83=0," ",VLOOKUP(B83,[1]Спортсмены!B$1:H$65536,2,FALSE))</f>
        <v>Костров Дмитрий</v>
      </c>
      <c r="D83" s="22" t="str">
        <f>IF(B83=0," ",VLOOKUP($B83,[1]Спортсмены!$B$1:$H$65536,3,FALSE))</f>
        <v>01.11.1994</v>
      </c>
      <c r="E83" s="23" t="str">
        <f>IF(B83=0," ",IF(VLOOKUP($B83,[1]Спортсмены!$B$1:$H$65536,4,FALSE)=0," ",VLOOKUP($B83,[1]Спортсмены!$B$1:$H$65536,4,FALSE)))</f>
        <v>1р</v>
      </c>
      <c r="F83" s="21" t="str">
        <f>IF(B83=0," ",VLOOKUP($B83,[1]Спортсмены!$B$1:$H$65536,5,FALSE))</f>
        <v>Ярославская</v>
      </c>
      <c r="G83" s="21" t="str">
        <f>IF(B83=0," ",VLOOKUP($B83,[1]Спортсмены!$B$1:$H$65536,6,FALSE))</f>
        <v>Ярославль, СДЮСШОР-19</v>
      </c>
      <c r="H83" s="24"/>
      <c r="I83" s="84">
        <v>1.4527777777777779E-3</v>
      </c>
      <c r="J83" s="26" t="str">
        <f>IF(I83=0," ",IF(I83&lt;=[1]Разряды!$D$7,[1]Разряды!$D$3,IF(I83&lt;=[1]Разряды!$E$7,[1]Разряды!$E$3,IF(I83&lt;=[1]Разряды!$F$7,[1]Разряды!$F$3,IF(I83&lt;=[1]Разряды!$G$7,[1]Разряды!$G$3,IF(I83&lt;=[1]Разряды!$H$7,[1]Разряды!$H$3,IF(I83&lt;=[1]Разряды!$I$7,[1]Разряды!$I$3,IF(I83&lt;=[1]Разряды!$J$7,[1]Разряды!$J$3,"б/р"))))))))</f>
        <v>2р</v>
      </c>
      <c r="K83" s="15" t="s">
        <v>19</v>
      </c>
      <c r="L83" s="21" t="str">
        <f>IF(B83=0," ",VLOOKUP($B83,[1]Спортсмены!$B$1:$H$65536,7,FALSE))</f>
        <v>Круговой К.Н.</v>
      </c>
    </row>
    <row r="84" spans="1:12" x14ac:dyDescent="0.25">
      <c r="A84" s="90"/>
      <c r="B84" s="103"/>
      <c r="C84" s="21" t="str">
        <f>IF(B84=0," ",VLOOKUP(B84,[1]Спортсмены!B$1:H$65536,2,FALSE))</f>
        <v xml:space="preserve"> </v>
      </c>
      <c r="D84" s="22" t="str">
        <f>IF(B84=0," ",VLOOKUP($B84,[1]Спортсмены!$B$1:$H$65536,3,FALSE))</f>
        <v xml:space="preserve"> </v>
      </c>
      <c r="E84" s="23" t="str">
        <f>IF(B84=0," ",IF(VLOOKUP($B84,[1]Спортсмены!$B$1:$H$65536,4,FALSE)=0," ",VLOOKUP($B84,[1]Спортсмены!$B$1:$H$65536,4,FALSE)))</f>
        <v xml:space="preserve"> </v>
      </c>
      <c r="F84" s="21" t="str">
        <f>IF(B84=0," ",VLOOKUP($B84,[1]Спортсмены!$B$1:$H$65536,5,FALSE))</f>
        <v xml:space="preserve"> </v>
      </c>
      <c r="G84" s="21" t="str">
        <f>IF(B84=0," ",VLOOKUP($B84,[1]Спортсмены!$B$1:$H$65536,6,FALSE))</f>
        <v xml:space="preserve"> </v>
      </c>
      <c r="H84" s="24"/>
      <c r="I84" s="278"/>
      <c r="J84" s="26"/>
      <c r="K84" s="15"/>
      <c r="L84" s="21" t="str">
        <f>IF(B84=0," ",VLOOKUP($B84,[1]Спортсмены!$B$1:$H$65536,7,FALSE))</f>
        <v xml:space="preserve"> </v>
      </c>
    </row>
    <row r="85" spans="1:12" ht="15.75" x14ac:dyDescent="0.25">
      <c r="A85" s="90"/>
      <c r="B85" s="80"/>
      <c r="C85" s="61"/>
      <c r="D85" s="91"/>
      <c r="E85" s="15"/>
      <c r="F85" s="414" t="s">
        <v>22</v>
      </c>
      <c r="G85" s="414"/>
      <c r="H85" s="92"/>
      <c r="I85" s="413" t="s">
        <v>31</v>
      </c>
      <c r="J85" s="413"/>
      <c r="K85" s="255"/>
      <c r="L85" s="8" t="s">
        <v>132</v>
      </c>
    </row>
    <row r="86" spans="1:12" x14ac:dyDescent="0.25">
      <c r="A86" s="19">
        <v>1</v>
      </c>
      <c r="B86" s="28">
        <v>320</v>
      </c>
      <c r="C86" s="21" t="str">
        <f>IF(B86=0," ",VLOOKUP(B86,[1]Спортсмены!B$1:H$65536,2,FALSE))</f>
        <v>Миронов Евгений</v>
      </c>
      <c r="D86" s="22" t="str">
        <f>IF(B86=0," ",VLOOKUP($B86,[1]Спортсмены!$B$1:$H$65536,3,FALSE))</f>
        <v>21.04.1993</v>
      </c>
      <c r="E86" s="23" t="str">
        <f>IF(B86=0," ",IF(VLOOKUP($B86,[1]Спортсмены!$B$1:$H$65536,4,FALSE)=0," ",VLOOKUP($B86,[1]Спортсмены!$B$1:$H$65536,4,FALSE)))</f>
        <v>КМС</v>
      </c>
      <c r="F86" s="21" t="str">
        <f>IF(B86=0," ",VLOOKUP($B86,[1]Спортсмены!$B$1:$H$65536,5,FALSE))</f>
        <v>Мурманская</v>
      </c>
      <c r="G86" s="21" t="str">
        <f>IF(B86=0," ",VLOOKUP($B86,[1]Спортсмены!$B$1:$H$65536,6,FALSE))</f>
        <v>Мурманск, СДЮСШОР № 4, ЦСП</v>
      </c>
      <c r="H86" s="24"/>
      <c r="I86" s="84">
        <v>1.3246527777777779E-3</v>
      </c>
      <c r="J86" s="26" t="str">
        <f>IF(I86=0," ",IF(I86&lt;=[1]Разряды!$D$7,[1]Разряды!$D$3,IF(I86&lt;=[1]Разряды!$E$7,[1]Разряды!$E$3,IF(I86&lt;=[1]Разряды!$F$7,[1]Разряды!$F$3,IF(I86&lt;=[1]Разряды!$G$7,[1]Разряды!$G$3,IF(I86&lt;=[1]Разряды!$H$7,[1]Разряды!$H$3,IF(I86&lt;=[1]Разряды!$I$7,[1]Разряды!$I$3,IF(I86&lt;=[1]Разряды!$J$7,[1]Разряды!$J$3,"б/р"))))))))</f>
        <v>кмс</v>
      </c>
      <c r="K86" s="26">
        <v>20</v>
      </c>
      <c r="L86" s="21" t="str">
        <f>IF(B86=0," ",VLOOKUP($B86,[1]Спортсмены!$B$1:$H$65536,7,FALSE))</f>
        <v>Кацан Т.Н.</v>
      </c>
    </row>
    <row r="87" spans="1:12" x14ac:dyDescent="0.25">
      <c r="A87" s="19">
        <v>2</v>
      </c>
      <c r="B87" s="28">
        <v>75</v>
      </c>
      <c r="C87" s="21" t="str">
        <f>IF(B87=0," ",VLOOKUP(B87,[1]Спортсмены!B$1:H$65536,2,FALSE))</f>
        <v>Симаков Кирилл</v>
      </c>
      <c r="D87" s="22" t="str">
        <f>IF(B87=0," ",VLOOKUP($B87,[1]Спортсмены!$B$1:$H$65536,3,FALSE))</f>
        <v>05.03.1988</v>
      </c>
      <c r="E87" s="23" t="str">
        <f>IF(B87=0," ",IF(VLOOKUP($B87,[1]Спортсмены!$B$1:$H$65536,4,FALSE)=0," ",VLOOKUP($B87,[1]Спортсмены!$B$1:$H$65536,4,FALSE)))</f>
        <v>МС</v>
      </c>
      <c r="F87" s="21" t="str">
        <f>IF(B87=0," ",VLOOKUP($B87,[1]Спортсмены!$B$1:$H$65536,5,FALSE))</f>
        <v>Ярославская</v>
      </c>
      <c r="G87" s="21" t="str">
        <f>IF(B87=0," ",VLOOKUP($B87,[1]Спортсмены!$B$1:$H$65536,6,FALSE))</f>
        <v>Рыбинск, СДЮСШОР-2</v>
      </c>
      <c r="H87" s="24"/>
      <c r="I87" s="84">
        <v>1.3255787037037038E-3</v>
      </c>
      <c r="J87" s="26" t="str">
        <f>IF(I87=0," ",IF(I87&lt;=[1]Разряды!$D$7,[1]Разряды!$D$3,IF(I87&lt;=[1]Разряды!$E$7,[1]Разряды!$E$3,IF(I87&lt;=[1]Разряды!$F$7,[1]Разряды!$F$3,IF(I87&lt;=[1]Разряды!$G$7,[1]Разряды!$G$3,IF(I87&lt;=[1]Разряды!$H$7,[1]Разряды!$H$3,IF(I87&lt;=[1]Разряды!$I$7,[1]Разряды!$I$3,IF(I87&lt;=[1]Разряды!$J$7,[1]Разряды!$J$3,"б/р"))))))))</f>
        <v>кмс</v>
      </c>
      <c r="K87" s="15">
        <v>17</v>
      </c>
      <c r="L87" s="282" t="str">
        <f>IF(B87=0," ",VLOOKUP($B87,[1]Спортсмены!$B$1:$H$65536,7,FALSE))</f>
        <v>Божко В.А., Громов Н.Б., Бордукова Н.А.</v>
      </c>
    </row>
    <row r="88" spans="1:12" x14ac:dyDescent="0.25">
      <c r="A88" s="19">
        <v>3</v>
      </c>
      <c r="B88" s="20">
        <v>249</v>
      </c>
      <c r="C88" s="21" t="str">
        <f>IF(B88=0," ",VLOOKUP(B88,[1]Спортсмены!B$1:H$65536,2,FALSE))</f>
        <v>Корнилов Александр</v>
      </c>
      <c r="D88" s="22" t="str">
        <f>IF(B88=0," ",VLOOKUP($B88,[1]Спортсмены!$B$1:$H$65536,3,FALSE))</f>
        <v>24.08.1990</v>
      </c>
      <c r="E88" s="23" t="str">
        <f>IF(B88=0," ",IF(VLOOKUP($B88,[1]Спортсмены!$B$1:$H$65536,4,FALSE)=0," ",VLOOKUP($B88,[1]Спортсмены!$B$1:$H$65536,4,FALSE)))</f>
        <v>КМС</v>
      </c>
      <c r="F88" s="21" t="str">
        <f>IF(B88=0," ",VLOOKUP($B88,[1]Спортсмены!$B$1:$H$65536,5,FALSE))</f>
        <v>Владимирская</v>
      </c>
      <c r="G88" s="21" t="str">
        <f>IF(B88=0," ",VLOOKUP($B88,[1]Спортсмены!$B$1:$H$65536,6,FALSE))</f>
        <v>Владимир, СДЮСШОР-4, Динамо</v>
      </c>
      <c r="H88" s="24"/>
      <c r="I88" s="84">
        <v>1.3311342592592593E-3</v>
      </c>
      <c r="J88" s="26" t="str">
        <f>IF(I88=0," ",IF(I88&lt;=[1]Разряды!$D$7,[1]Разряды!$D$3,IF(I88&lt;=[1]Разряды!$E$7,[1]Разряды!$E$3,IF(I88&lt;=[1]Разряды!$F$7,[1]Разряды!$F$3,IF(I88&lt;=[1]Разряды!$G$7,[1]Разряды!$G$3,IF(I88&lt;=[1]Разряды!$H$7,[1]Разряды!$H$3,IF(I88&lt;=[1]Разряды!$I$7,[1]Разряды!$I$3,IF(I88&lt;=[1]Разряды!$J$7,[1]Разряды!$J$3,"б/р"))))))))</f>
        <v>кмс</v>
      </c>
      <c r="K88" s="15">
        <v>15</v>
      </c>
      <c r="L88" s="21" t="str">
        <f>IF(B88=0," ",VLOOKUP($B88,[1]Спортсмены!$B$1:$H$65536,7,FALSE))</f>
        <v>Саков А.П., Плотников П.Н.</v>
      </c>
    </row>
    <row r="89" spans="1:12" x14ac:dyDescent="0.25">
      <c r="A89" s="27">
        <v>4</v>
      </c>
      <c r="B89" s="28">
        <v>292</v>
      </c>
      <c r="C89" s="21" t="str">
        <f>IF(B89=0," ",VLOOKUP(B89,[1]Спортсмены!B$1:H$65536,2,FALSE))</f>
        <v>Солодов Алексей</v>
      </c>
      <c r="D89" s="22" t="str">
        <f>IF(B89=0," ",VLOOKUP($B89,[1]Спортсмены!$B$1:$H$65536,3,FALSE))</f>
        <v>25.05.1993</v>
      </c>
      <c r="E89" s="23" t="str">
        <f>IF(B89=0," ",IF(VLOOKUP($B89,[1]Спортсмены!$B$1:$H$65536,4,FALSE)=0," ",VLOOKUP($B89,[1]Спортсмены!$B$1:$H$65536,4,FALSE)))</f>
        <v>1р</v>
      </c>
      <c r="F89" s="21" t="str">
        <f>IF(B89=0," ",VLOOKUP($B89,[1]Спортсмены!$B$1:$H$65536,5,FALSE))</f>
        <v>Владимирская</v>
      </c>
      <c r="G89" s="21" t="str">
        <f>IF(B89=0," ",VLOOKUP($B89,[1]Спортсмены!$B$1:$H$65536,6,FALSE))</f>
        <v>Владимир, СДЮСШОР-4</v>
      </c>
      <c r="H89" s="24"/>
      <c r="I89" s="84">
        <v>1.4024305555555554E-3</v>
      </c>
      <c r="J89" s="26" t="str">
        <f>IF(I89=0," ",IF(I89&lt;=[1]Разряды!$D$7,[1]Разряды!$D$3,IF(I89&lt;=[1]Разряды!$E$7,[1]Разряды!$E$3,IF(I89&lt;=[1]Разряды!$F$7,[1]Разряды!$F$3,IF(I89&lt;=[1]Разряды!$G$7,[1]Разряды!$G$3,IF(I89&lt;=[1]Разряды!$H$7,[1]Разряды!$H$3,IF(I89&lt;=[1]Разряды!$I$7,[1]Разряды!$I$3,IF(I89&lt;=[1]Разряды!$J$7,[1]Разряды!$J$3,"б/р"))))))))</f>
        <v>2р</v>
      </c>
      <c r="K89" s="15" t="s">
        <v>19</v>
      </c>
      <c r="L89" s="78" t="str">
        <f>IF(B89=0," ",VLOOKUP($B89,[1]Спортсмены!$B$1:$H$65536,7,FALSE))</f>
        <v>Куфтырев А.Л.</v>
      </c>
    </row>
    <row r="90" spans="1:12" x14ac:dyDescent="0.25">
      <c r="A90" s="27">
        <v>5</v>
      </c>
      <c r="B90" s="20">
        <v>343</v>
      </c>
      <c r="C90" s="21" t="str">
        <f>IF(B90=0," ",VLOOKUP(B90,[1]Спортсмены!B$1:H$65536,2,FALSE))</f>
        <v>Морохин Николай</v>
      </c>
      <c r="D90" s="22" t="str">
        <f>IF(B90=0," ",VLOOKUP($B90,[1]Спортсмены!$B$1:$H$65536,3,FALSE))</f>
        <v>16.08.1993</v>
      </c>
      <c r="E90" s="23" t="str">
        <f>IF(B90=0," ",IF(VLOOKUP($B90,[1]Спортсмены!$B$1:$H$65536,4,FALSE)=0," ",VLOOKUP($B90,[1]Спортсмены!$B$1:$H$65536,4,FALSE)))</f>
        <v>1р</v>
      </c>
      <c r="F90" s="21" t="str">
        <f>IF(B90=0," ",VLOOKUP($B90,[1]Спортсмены!$B$1:$H$65536,5,FALSE))</f>
        <v>Рес-ка Коми</v>
      </c>
      <c r="G90" s="21" t="str">
        <f>IF(B90=0," ",VLOOKUP($B90,[1]Спортсмены!$B$1:$H$65536,6,FALSE))</f>
        <v>Сыктывкар, КДЮСШ № 1</v>
      </c>
      <c r="H90" s="24"/>
      <c r="I90" s="84">
        <v>1.4408564814814813E-3</v>
      </c>
      <c r="J90" s="26" t="str">
        <f>IF(I90=0," ",IF(I90&lt;=[1]Разряды!$D$7,[1]Разряды!$D$3,IF(I90&lt;=[1]Разряды!$E$7,[1]Разряды!$E$3,IF(I90&lt;=[1]Разряды!$F$7,[1]Разряды!$F$3,IF(I90&lt;=[1]Разряды!$G$7,[1]Разряды!$G$3,IF(I90&lt;=[1]Разряды!$H$7,[1]Разряды!$H$3,IF(I90&lt;=[1]Разряды!$I$7,[1]Разряды!$I$3,IF(I90&lt;=[1]Разряды!$J$7,[1]Разряды!$J$3,"б/р"))))))))</f>
        <v>2р</v>
      </c>
      <c r="K90" s="16">
        <v>0</v>
      </c>
      <c r="L90" s="21" t="str">
        <f>IF(B90=0," ",VLOOKUP($B90,[1]Спортсмены!$B$1:$H$65536,7,FALSE))</f>
        <v>Панюкова М.А.</v>
      </c>
    </row>
    <row r="91" spans="1:12" ht="15.75" thickBot="1" x14ac:dyDescent="0.3">
      <c r="A91" s="45"/>
      <c r="B91" s="45"/>
      <c r="C91" s="45"/>
      <c r="D91" s="45"/>
      <c r="E91" s="45"/>
      <c r="F91" s="45"/>
      <c r="G91" s="45"/>
      <c r="H91" s="101"/>
      <c r="I91" s="101"/>
      <c r="J91" s="45"/>
      <c r="K91" s="45"/>
      <c r="L91" s="45"/>
    </row>
    <row r="92" spans="1:12" ht="15.75" thickTop="1" x14ac:dyDescent="0.25">
      <c r="A92" s="46"/>
      <c r="B92" s="46"/>
      <c r="C92" s="46"/>
      <c r="D92" s="46"/>
      <c r="E92" s="46"/>
      <c r="F92" s="46"/>
      <c r="G92" s="46"/>
      <c r="H92" s="94"/>
      <c r="I92" s="94"/>
      <c r="J92" s="46"/>
      <c r="K92" s="46"/>
      <c r="L92" s="46"/>
    </row>
    <row r="93" spans="1:12" x14ac:dyDescent="0.25">
      <c r="A93" s="46"/>
      <c r="B93" s="46"/>
      <c r="C93" s="46"/>
      <c r="D93" s="46"/>
      <c r="E93" s="46"/>
      <c r="F93" s="46"/>
      <c r="G93" s="46"/>
      <c r="H93" s="94"/>
      <c r="I93" s="94"/>
      <c r="J93" s="46"/>
      <c r="K93" s="46"/>
      <c r="L93" s="46"/>
    </row>
    <row r="94" spans="1:12" x14ac:dyDescent="0.25">
      <c r="A94" s="46"/>
      <c r="B94" s="46"/>
      <c r="C94" s="46"/>
      <c r="D94" s="46"/>
      <c r="E94" s="46"/>
      <c r="F94" s="46"/>
      <c r="G94" s="46"/>
      <c r="H94" s="94"/>
      <c r="I94" s="94"/>
      <c r="J94" s="46"/>
      <c r="K94" s="46"/>
      <c r="L94" s="46"/>
    </row>
    <row r="95" spans="1:12" x14ac:dyDescent="0.25">
      <c r="A95" s="46"/>
      <c r="B95" s="46"/>
      <c r="C95" s="46"/>
      <c r="D95" s="46"/>
      <c r="E95" s="46"/>
      <c r="F95" s="46"/>
      <c r="G95" s="46"/>
      <c r="H95" s="94"/>
      <c r="I95" s="94"/>
      <c r="J95" s="46"/>
      <c r="K95" s="46"/>
      <c r="L95" s="46"/>
    </row>
    <row r="96" spans="1:12" x14ac:dyDescent="0.25">
      <c r="A96" s="46"/>
      <c r="B96" s="46"/>
      <c r="C96" s="46"/>
      <c r="D96" s="46"/>
      <c r="E96" s="46"/>
      <c r="F96" s="46"/>
      <c r="G96" s="46"/>
      <c r="H96" s="94"/>
      <c r="I96" s="94"/>
      <c r="J96" s="46"/>
      <c r="K96" s="46"/>
      <c r="L96" s="46"/>
    </row>
    <row r="97" spans="1:12" x14ac:dyDescent="0.25">
      <c r="A97" s="46"/>
      <c r="B97" s="46"/>
      <c r="C97" s="46"/>
      <c r="D97" s="46"/>
      <c r="E97" s="46"/>
      <c r="F97" s="46"/>
      <c r="G97" s="46"/>
      <c r="H97" s="94"/>
      <c r="I97" s="94"/>
      <c r="J97" s="46"/>
      <c r="K97" s="46"/>
      <c r="L97" s="46"/>
    </row>
    <row r="98" spans="1:12" x14ac:dyDescent="0.25">
      <c r="A98" s="46"/>
      <c r="B98" s="46"/>
      <c r="C98" s="46"/>
      <c r="D98" s="46"/>
      <c r="E98" s="46"/>
      <c r="F98" s="46"/>
      <c r="G98" s="46"/>
      <c r="H98" s="94"/>
      <c r="I98" s="94"/>
      <c r="J98" s="46"/>
      <c r="K98" s="46"/>
      <c r="L98" s="46"/>
    </row>
    <row r="99" spans="1:12" x14ac:dyDescent="0.25">
      <c r="A99" s="46"/>
      <c r="B99" s="46"/>
      <c r="C99" s="46"/>
      <c r="D99" s="46"/>
      <c r="E99" s="46"/>
      <c r="F99" s="46"/>
      <c r="G99" s="46"/>
      <c r="H99" s="94"/>
      <c r="I99" s="94"/>
      <c r="J99" s="46"/>
      <c r="K99" s="46"/>
      <c r="L99" s="46"/>
    </row>
    <row r="100" spans="1:12" x14ac:dyDescent="0.25">
      <c r="A100" s="46"/>
      <c r="B100" s="46"/>
      <c r="C100" s="46"/>
      <c r="D100" s="46"/>
      <c r="E100" s="46"/>
      <c r="F100" s="46"/>
      <c r="G100" s="46"/>
      <c r="H100" s="94"/>
      <c r="I100" s="94"/>
      <c r="J100" s="46"/>
      <c r="K100" s="46"/>
      <c r="L100" s="46"/>
    </row>
    <row r="101" spans="1:12" x14ac:dyDescent="0.25">
      <c r="A101" s="46"/>
      <c r="B101" s="46"/>
      <c r="C101" s="46"/>
      <c r="D101" s="46"/>
      <c r="E101" s="46"/>
      <c r="F101" s="46"/>
      <c r="G101" s="46"/>
      <c r="H101" s="94"/>
      <c r="I101" s="94"/>
      <c r="J101" s="46"/>
      <c r="K101" s="46"/>
      <c r="L101" s="46"/>
    </row>
    <row r="102" spans="1:12" x14ac:dyDescent="0.25">
      <c r="A102" s="46"/>
      <c r="B102" s="46"/>
      <c r="C102" s="46"/>
      <c r="D102" s="46"/>
      <c r="E102" s="46"/>
      <c r="F102" s="46"/>
      <c r="G102" s="46"/>
      <c r="H102" s="94"/>
      <c r="I102" s="94"/>
      <c r="J102" s="46"/>
      <c r="K102" s="46"/>
      <c r="L102" s="46"/>
    </row>
    <row r="103" spans="1:12" x14ac:dyDescent="0.25">
      <c r="A103" s="46"/>
      <c r="B103" s="46"/>
      <c r="C103" s="46"/>
      <c r="D103" s="46"/>
      <c r="E103" s="46"/>
      <c r="F103" s="46"/>
      <c r="G103" s="46"/>
      <c r="H103" s="94"/>
      <c r="I103" s="94"/>
      <c r="J103" s="46"/>
      <c r="K103" s="46"/>
      <c r="L103" s="46"/>
    </row>
    <row r="104" spans="1:12" x14ac:dyDescent="0.25">
      <c r="A104" s="46"/>
      <c r="B104" s="46"/>
      <c r="C104" s="46"/>
      <c r="D104" s="46"/>
      <c r="E104" s="46"/>
      <c r="F104" s="46"/>
      <c r="G104" s="46"/>
      <c r="H104" s="94"/>
      <c r="I104" s="94"/>
      <c r="J104" s="46"/>
      <c r="K104" s="46"/>
      <c r="L104" s="46"/>
    </row>
    <row r="105" spans="1:12" x14ac:dyDescent="0.25">
      <c r="A105" s="46"/>
      <c r="B105" s="46"/>
      <c r="C105" s="46"/>
      <c r="D105" s="46"/>
      <c r="E105" s="46"/>
      <c r="F105" s="46"/>
      <c r="G105" s="46"/>
      <c r="H105" s="94"/>
      <c r="I105" s="94"/>
      <c r="J105" s="46"/>
      <c r="K105" s="46"/>
      <c r="L105" s="46"/>
    </row>
    <row r="106" spans="1:12" x14ac:dyDescent="0.25">
      <c r="A106" s="46"/>
      <c r="B106" s="46"/>
      <c r="C106" s="46"/>
      <c r="D106" s="46"/>
      <c r="E106" s="46"/>
      <c r="F106" s="46"/>
      <c r="G106" s="46"/>
      <c r="H106" s="94"/>
      <c r="I106" s="94"/>
      <c r="J106" s="46"/>
      <c r="K106" s="46"/>
      <c r="L106" s="46"/>
    </row>
    <row r="107" spans="1:12" x14ac:dyDescent="0.25">
      <c r="A107" s="46"/>
      <c r="B107" s="46"/>
      <c r="C107" s="46"/>
      <c r="D107" s="46"/>
      <c r="E107" s="46"/>
      <c r="F107" s="46"/>
      <c r="G107" s="46"/>
      <c r="H107" s="94"/>
      <c r="I107" s="94"/>
      <c r="J107" s="46"/>
      <c r="K107" s="46"/>
      <c r="L107" s="46"/>
    </row>
    <row r="108" spans="1:12" x14ac:dyDescent="0.25">
      <c r="A108" s="46"/>
      <c r="B108" s="46"/>
      <c r="C108" s="46"/>
      <c r="D108" s="46"/>
      <c r="E108" s="46"/>
      <c r="F108" s="46"/>
      <c r="G108" s="46"/>
      <c r="H108" s="94"/>
      <c r="I108" s="94"/>
      <c r="J108" s="46"/>
      <c r="K108" s="46"/>
      <c r="L108" s="46"/>
    </row>
    <row r="109" spans="1:12" x14ac:dyDescent="0.25">
      <c r="A109" s="46"/>
      <c r="B109" s="46"/>
      <c r="C109" s="46"/>
      <c r="D109" s="46"/>
      <c r="E109" s="46"/>
      <c r="F109" s="46"/>
      <c r="G109" s="46"/>
      <c r="H109" s="94"/>
      <c r="I109" s="94"/>
      <c r="J109" s="46"/>
      <c r="K109" s="46"/>
      <c r="L109" s="46"/>
    </row>
    <row r="110" spans="1:12" x14ac:dyDescent="0.25">
      <c r="A110" s="46"/>
      <c r="B110" s="46"/>
      <c r="C110" s="46"/>
      <c r="D110" s="46"/>
      <c r="E110" s="46"/>
      <c r="F110" s="46"/>
      <c r="G110" s="46"/>
      <c r="H110" s="94"/>
      <c r="I110" s="94"/>
      <c r="J110" s="46"/>
      <c r="K110" s="46"/>
      <c r="L110" s="46"/>
    </row>
    <row r="111" spans="1:12" x14ac:dyDescent="0.25">
      <c r="A111" s="46"/>
      <c r="B111" s="46"/>
      <c r="C111" s="46"/>
      <c r="D111" s="46"/>
      <c r="E111" s="46"/>
      <c r="F111" s="46"/>
      <c r="G111" s="46"/>
      <c r="H111" s="94"/>
      <c r="I111" s="94"/>
      <c r="J111" s="46"/>
      <c r="K111" s="46"/>
      <c r="L111" s="46"/>
    </row>
    <row r="112" spans="1:12" x14ac:dyDescent="0.25">
      <c r="A112" s="46"/>
      <c r="B112" s="46"/>
      <c r="C112" s="46"/>
      <c r="D112" s="46"/>
      <c r="E112" s="46"/>
      <c r="F112" s="46"/>
      <c r="G112" s="46"/>
      <c r="H112" s="94"/>
      <c r="I112" s="94"/>
      <c r="J112" s="46"/>
      <c r="K112" s="46"/>
      <c r="L112" s="46"/>
    </row>
    <row r="113" spans="1:12" x14ac:dyDescent="0.25">
      <c r="A113" s="46"/>
      <c r="B113" s="46"/>
      <c r="C113" s="46"/>
      <c r="D113" s="46"/>
      <c r="E113" s="46"/>
      <c r="F113" s="46"/>
      <c r="G113" s="46"/>
      <c r="H113" s="94"/>
      <c r="I113" s="94"/>
      <c r="J113" s="46"/>
      <c r="K113" s="46"/>
      <c r="L113" s="46"/>
    </row>
  </sheetData>
  <mergeCells count="53">
    <mergeCell ref="F85:G85"/>
    <mergeCell ref="I85:J85"/>
    <mergeCell ref="K70:K71"/>
    <mergeCell ref="L70:L71"/>
    <mergeCell ref="H71:I71"/>
    <mergeCell ref="F72:G72"/>
    <mergeCell ref="I72:J72"/>
    <mergeCell ref="F67:G67"/>
    <mergeCell ref="I69:J69"/>
    <mergeCell ref="A70:A71"/>
    <mergeCell ref="B70:B71"/>
    <mergeCell ref="C70:C71"/>
    <mergeCell ref="D70:D71"/>
    <mergeCell ref="E70:E71"/>
    <mergeCell ref="F70:F71"/>
    <mergeCell ref="G70:G71"/>
    <mergeCell ref="H70:I70"/>
    <mergeCell ref="J70:J71"/>
    <mergeCell ref="F10:G10"/>
    <mergeCell ref="I10:J10"/>
    <mergeCell ref="F45:F46"/>
    <mergeCell ref="G45:G46"/>
    <mergeCell ref="F47:G47"/>
    <mergeCell ref="I47:J47"/>
    <mergeCell ref="H45:I45"/>
    <mergeCell ref="J45:J46"/>
    <mergeCell ref="J8:J9"/>
    <mergeCell ref="K8:K9"/>
    <mergeCell ref="L45:L46"/>
    <mergeCell ref="H46:I46"/>
    <mergeCell ref="L8:L9"/>
    <mergeCell ref="K45:K46"/>
    <mergeCell ref="A1:L1"/>
    <mergeCell ref="H9:I9"/>
    <mergeCell ref="A3:L3"/>
    <mergeCell ref="F42:G42"/>
    <mergeCell ref="I44:J44"/>
    <mergeCell ref="A2:L2"/>
    <mergeCell ref="F5:G5"/>
    <mergeCell ref="I7:J7"/>
    <mergeCell ref="A8:A9"/>
    <mergeCell ref="B8:B9"/>
    <mergeCell ref="C8:C9"/>
    <mergeCell ref="D8:D9"/>
    <mergeCell ref="E8:E9"/>
    <mergeCell ref="F8:F9"/>
    <mergeCell ref="G8:G9"/>
    <mergeCell ref="H8:I8"/>
    <mergeCell ref="A45:A46"/>
    <mergeCell ref="B45:B46"/>
    <mergeCell ref="C45:C46"/>
    <mergeCell ref="D45:D46"/>
    <mergeCell ref="E45:E4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opLeftCell="A28" workbookViewId="0">
      <selection activeCell="A76" sqref="A76:XFD231"/>
    </sheetView>
  </sheetViews>
  <sheetFormatPr defaultRowHeight="15" x14ac:dyDescent="0.25"/>
  <cols>
    <col min="1" max="1" width="4.85546875" customWidth="1"/>
    <col min="2" max="2" width="6.85546875" customWidth="1"/>
    <col min="3" max="3" width="22.5703125" customWidth="1"/>
    <col min="4" max="4" width="11" customWidth="1"/>
    <col min="5" max="5" width="6.5703125" customWidth="1"/>
    <col min="6" max="6" width="17.140625" customWidth="1"/>
    <col min="7" max="7" width="41" customWidth="1"/>
    <col min="8" max="8" width="3.42578125" style="95" customWidth="1"/>
    <col min="9" max="9" width="7.42578125" style="95" customWidth="1"/>
    <col min="10" max="10" width="6" customWidth="1"/>
    <col min="11" max="11" width="6.140625" customWidth="1"/>
    <col min="12" max="12" width="25.28515625" customWidth="1"/>
  </cols>
  <sheetData>
    <row r="1" spans="1:12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2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4"/>
      <c r="C5" s="4"/>
      <c r="D5" s="4"/>
      <c r="E5" s="4"/>
      <c r="F5" s="412" t="s">
        <v>33</v>
      </c>
      <c r="G5" s="412"/>
      <c r="H5" s="4"/>
      <c r="I5"/>
      <c r="K5" s="6" t="s">
        <v>2</v>
      </c>
    </row>
    <row r="6" spans="1:12" ht="15.75" customHeight="1" x14ac:dyDescent="0.25">
      <c r="A6" s="1"/>
      <c r="B6" s="6"/>
      <c r="C6" s="216"/>
      <c r="F6" s="1"/>
      <c r="G6" s="1"/>
      <c r="H6" s="8"/>
      <c r="I6" s="8"/>
      <c r="J6" s="8"/>
      <c r="K6" s="429" t="s">
        <v>94</v>
      </c>
      <c r="L6" s="429"/>
    </row>
    <row r="7" spans="1:12" x14ac:dyDescent="0.25">
      <c r="A7" s="416" t="s">
        <v>5</v>
      </c>
      <c r="B7" s="416" t="s">
        <v>6</v>
      </c>
      <c r="C7" s="416" t="s">
        <v>7</v>
      </c>
      <c r="D7" s="405" t="s">
        <v>8</v>
      </c>
      <c r="E7" s="405" t="s">
        <v>9</v>
      </c>
      <c r="F7" s="405" t="s">
        <v>10</v>
      </c>
      <c r="G7" s="405" t="s">
        <v>11</v>
      </c>
      <c r="H7" s="418" t="s">
        <v>12</v>
      </c>
      <c r="I7" s="419"/>
      <c r="J7" s="416" t="s">
        <v>13</v>
      </c>
      <c r="K7" s="405" t="s">
        <v>14</v>
      </c>
      <c r="L7" s="407" t="s">
        <v>15</v>
      </c>
    </row>
    <row r="8" spans="1:12" x14ac:dyDescent="0.25">
      <c r="A8" s="417"/>
      <c r="B8" s="417"/>
      <c r="C8" s="417"/>
      <c r="D8" s="417"/>
      <c r="E8" s="417"/>
      <c r="F8" s="417"/>
      <c r="G8" s="417"/>
      <c r="H8" s="427" t="s">
        <v>16</v>
      </c>
      <c r="I8" s="428"/>
      <c r="J8" s="417"/>
      <c r="K8" s="417"/>
      <c r="L8" s="408"/>
    </row>
    <row r="9" spans="1:12" ht="15" customHeight="1" x14ac:dyDescent="0.25">
      <c r="A9" s="15"/>
      <c r="B9" s="15"/>
      <c r="C9" s="15"/>
      <c r="D9" s="16"/>
      <c r="E9" s="15"/>
      <c r="F9" s="414" t="s">
        <v>97</v>
      </c>
      <c r="G9" s="414"/>
      <c r="H9" s="17"/>
      <c r="I9" s="413" t="s">
        <v>31</v>
      </c>
      <c r="J9" s="413"/>
      <c r="K9" s="255"/>
      <c r="L9" s="41" t="s">
        <v>134</v>
      </c>
    </row>
    <row r="10" spans="1:12" x14ac:dyDescent="0.25">
      <c r="A10" s="19">
        <v>1</v>
      </c>
      <c r="B10" s="20">
        <v>358</v>
      </c>
      <c r="C10" s="21" t="str">
        <f>IF(B10=0," ",VLOOKUP(B10,[1]Спортсмены!B$1:H$65536,2,FALSE))</f>
        <v>Гашимов Геннадий</v>
      </c>
      <c r="D10" s="22" t="str">
        <f>IF(B10=0," ",VLOOKUP($B10,[1]Спортсмены!$B$1:$H$65536,3,FALSE))</f>
        <v>25.12.1999</v>
      </c>
      <c r="E10" s="23" t="str">
        <f>IF(B10=0," ",IF(VLOOKUP($B10,[1]Спортсмены!$B$1:$H$65536,4,FALSE)=0," ",VLOOKUP($B10,[1]Спортсмены!$B$1:$H$65536,4,FALSE)))</f>
        <v>1р</v>
      </c>
      <c r="F10" s="21" t="str">
        <f>IF(B10=0," ",VLOOKUP($B10,[1]Спортсмены!$B$1:$H$65536,5,FALSE))</f>
        <v>Калининградская</v>
      </c>
      <c r="G10" s="21" t="str">
        <f>IF(B10=0," ",VLOOKUP($B10,[1]Спортсмены!$B$1:$H$65536,6,FALSE))</f>
        <v>СОШ Пионерский</v>
      </c>
      <c r="H10" s="24"/>
      <c r="I10" s="84">
        <v>2.9457175925925922E-3</v>
      </c>
      <c r="J10" s="26" t="str">
        <f>IF(I10=0," ",IF(I10&lt;=[1]Разряды!$D$8,[1]Разряды!$D$3,IF(I10&lt;=[1]Разряды!$E$8,[1]Разряды!$E$3,IF(I10&lt;=[1]Разряды!$F$8,[1]Разряды!$F$3,IF(I10&lt;=[1]Разряды!$G$8,[1]Разряды!$G$3,IF(I10&lt;=[1]Разряды!$H$8,[1]Разряды!$H$3,IF(I10&lt;=[1]Разряды!$I$8,[1]Разряды!$I$3,IF(I10&lt;=[1]Разряды!$J$8,[1]Разряды!$J$3,"б/р"))))))))</f>
        <v>2р</v>
      </c>
      <c r="K10" s="23">
        <v>20</v>
      </c>
      <c r="L10" s="21" t="str">
        <f>IF(B10=0," ",VLOOKUP($B10,[1]Спортсмены!$B$1:$H$65536,7,FALSE))</f>
        <v>Гашимов Р.А.</v>
      </c>
    </row>
    <row r="11" spans="1:12" ht="15" customHeight="1" x14ac:dyDescent="0.25">
      <c r="A11" s="19">
        <v>2</v>
      </c>
      <c r="B11" s="20">
        <v>433</v>
      </c>
      <c r="C11" s="21" t="str">
        <f>IF(B11=0," ",VLOOKUP(B11,[1]Спортсмены!B$1:H$65536,2,FALSE))</f>
        <v>Смирнов Иван</v>
      </c>
      <c r="D11" s="22" t="str">
        <f>IF(B11=0," ",VLOOKUP($B11,[1]Спортсмены!$B$1:$H$65536,3,FALSE))</f>
        <v>25.08.2000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Костромская</v>
      </c>
      <c r="G11" s="21" t="str">
        <f>IF(B11=0," ",VLOOKUP($B11,[1]Спортсмены!$B$1:$H$65536,6,FALSE))</f>
        <v>Кострома, КОСДЮСШОР</v>
      </c>
      <c r="H11" s="24"/>
      <c r="I11" s="84">
        <v>2.9847222222222224E-3</v>
      </c>
      <c r="J11" s="26" t="str">
        <f>IF(I11=0," ",IF(I11&lt;=[1]Разряды!$D$8,[1]Разряды!$D$3,IF(I11&lt;=[1]Разряды!$E$8,[1]Разряды!$E$3,IF(I11&lt;=[1]Разряды!$F$8,[1]Разряды!$F$3,IF(I11&lt;=[1]Разряды!$G$8,[1]Разряды!$G$3,IF(I11&lt;=[1]Разряды!$H$8,[1]Разряды!$H$3,IF(I11&lt;=[1]Разряды!$I$8,[1]Разряды!$I$3,IF(I11&lt;=[1]Разряды!$J$8,[1]Разряды!$J$3,"б/р"))))))))</f>
        <v>2р</v>
      </c>
      <c r="K11" s="15">
        <v>17</v>
      </c>
      <c r="L11" s="21" t="str">
        <f>IF(B11=0," ",VLOOKUP($B11,[1]Спортсмены!$B$1:$H$65536,7,FALSE))</f>
        <v>Дружков А.Н.</v>
      </c>
    </row>
    <row r="12" spans="1:12" x14ac:dyDescent="0.25">
      <c r="A12" s="19">
        <v>3</v>
      </c>
      <c r="B12" s="20">
        <v>245</v>
      </c>
      <c r="C12" s="76" t="str">
        <f>IF(B12=0," ",VLOOKUP(B12,[1]Спортсмены!B$1:H$65536,2,FALSE))</f>
        <v>Наклейщиков Алексей</v>
      </c>
      <c r="D12" s="77" t="str">
        <f>IF(B12=0," ",VLOOKUP($B12,[1]Спортсмены!$B$1:$H$65536,3,FALSE))</f>
        <v>29.03.2000</v>
      </c>
      <c r="E12" s="71" t="str">
        <f>IF(B12=0," ",IF(VLOOKUP($B12,[1]Спортсмены!$B$1:$H$65536,4,FALSE)=0," ",VLOOKUP($B12,[1]Спортсмены!$B$1:$H$65536,4,FALSE)))</f>
        <v>1р</v>
      </c>
      <c r="F12" s="76" t="str">
        <f>IF(B12=0," ",VLOOKUP($B12,[1]Спортсмены!$B$1:$H$65536,5,FALSE))</f>
        <v>Вологодская</v>
      </c>
      <c r="G12" s="74" t="str">
        <f>IF(B12=0," ",VLOOKUP($B12,[1]Спортсмены!$B$1:$H$65536,6,FALSE))</f>
        <v>Череповец МБОУ ДОД "ДЮСШ № 2"</v>
      </c>
      <c r="H12" s="75"/>
      <c r="I12" s="218">
        <v>2.9950231481481481E-3</v>
      </c>
      <c r="J12" s="27" t="str">
        <f>IF(I12=0," ",IF(I12&lt;=[1]Разряды!$D$8,[1]Разряды!$D$3,IF(I12&lt;=[1]Разряды!$E$8,[1]Разряды!$E$3,IF(I12&lt;=[1]Разряды!$F$8,[1]Разряды!$F$3,IF(I12&lt;=[1]Разряды!$G$8,[1]Разряды!$G$3,IF(I12&lt;=[1]Разряды!$H$8,[1]Разряды!$H$3,IF(I12&lt;=[1]Разряды!$I$8,[1]Разряды!$I$3,IF(I12&lt;=[1]Разряды!$J$8,[1]Разряды!$J$3,"б/р"))))))))</f>
        <v>2р</v>
      </c>
      <c r="K12" s="103">
        <v>15</v>
      </c>
      <c r="L12" s="76" t="str">
        <f>IF(B12=0," ",VLOOKUP($B12,[1]Спортсмены!$B$1:$H$65536,7,FALSE))</f>
        <v>Полторацкий С.В.</v>
      </c>
    </row>
    <row r="13" spans="1:12" x14ac:dyDescent="0.25">
      <c r="A13" s="27">
        <v>4</v>
      </c>
      <c r="B13" s="20">
        <v>435</v>
      </c>
      <c r="C13" s="21" t="str">
        <f>IF(B13=0," ",VLOOKUP(B13,[1]Спортсмены!B$1:H$65536,2,FALSE))</f>
        <v>Буриков Николай</v>
      </c>
      <c r="D13" s="22" t="str">
        <f>IF(B13=0," ",VLOOKUP($B13,[1]Спортсмены!$B$1:$H$65536,3,FALSE))</f>
        <v>31.03.1999</v>
      </c>
      <c r="E13" s="23" t="str">
        <f>IF(B13=0," ",IF(VLOOKUP($B13,[1]Спортсмены!$B$1:$H$65536,4,FALSE)=0," ",VLOOKUP($B13,[1]Спортсмены!$B$1:$H$65536,4,FALSE)))</f>
        <v>1р</v>
      </c>
      <c r="F13" s="21" t="str">
        <f>IF(B13=0," ",VLOOKUP($B13,[1]Спортсмены!$B$1:$H$65536,5,FALSE))</f>
        <v>Костромская</v>
      </c>
      <c r="G13" s="21" t="str">
        <f>IF(B13=0," ",VLOOKUP($B13,[1]Спортсмены!$B$1:$H$65536,6,FALSE))</f>
        <v>Шарья, СДЮСШОР</v>
      </c>
      <c r="H13" s="24"/>
      <c r="I13" s="84">
        <v>3.0052083333333333E-3</v>
      </c>
      <c r="J13" s="26" t="str">
        <f>IF(I13=0," ",IF(I13&lt;=[1]Разряды!$D$8,[1]Разряды!$D$3,IF(I13&lt;=[1]Разряды!$E$8,[1]Разряды!$E$3,IF(I13&lt;=[1]Разряды!$F$8,[1]Разряды!$F$3,IF(I13&lt;=[1]Разряды!$G$8,[1]Разряды!$G$3,IF(I13&lt;=[1]Разряды!$H$8,[1]Разряды!$H$3,IF(I13&lt;=[1]Разряды!$I$8,[1]Разряды!$I$3,IF(I13&lt;=[1]Разряды!$J$8,[1]Разряды!$J$3,"б/р"))))))))</f>
        <v>2р</v>
      </c>
      <c r="K13" s="15">
        <v>14</v>
      </c>
      <c r="L13" s="21" t="str">
        <f>IF(B13=0," ",VLOOKUP($B13,[1]Спортсмены!$B$1:$H$65536,7,FALSE))</f>
        <v>Дружков А.Н., Ефалов Н.Л.</v>
      </c>
    </row>
    <row r="14" spans="1:12" x14ac:dyDescent="0.25">
      <c r="A14" s="27">
        <v>5</v>
      </c>
      <c r="B14" s="20">
        <v>302</v>
      </c>
      <c r="C14" s="21" t="str">
        <f>IF(B14=0," ",VLOOKUP(B14,[1]Спортсмены!B$1:H$65536,2,FALSE))</f>
        <v>Чистяков Максим</v>
      </c>
      <c r="D14" s="22" t="str">
        <f>IF(B14=0," ",VLOOKUP($B14,[1]Спортсмены!$B$1:$H$65536,3,FALSE))</f>
        <v>19.04.2001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Мурманская</v>
      </c>
      <c r="G14" s="21" t="str">
        <f>IF(B14=0," ",VLOOKUP($B14,[1]Спортсмены!$B$1:$H$65536,6,FALSE))</f>
        <v>Мурманск, СДЮСШОР № 4</v>
      </c>
      <c r="H14" s="24"/>
      <c r="I14" s="84">
        <v>3.03275462962963E-3</v>
      </c>
      <c r="J14" s="26" t="str">
        <f>IF(I14=0," ",IF(I14&lt;=[1]Разряды!$D$8,[1]Разряды!$D$3,IF(I14&lt;=[1]Разряды!$E$8,[1]Разряды!$E$3,IF(I14&lt;=[1]Разряды!$F$8,[1]Разряды!$F$3,IF(I14&lt;=[1]Разряды!$G$8,[1]Разряды!$G$3,IF(I14&lt;=[1]Разряды!$H$8,[1]Разряды!$H$3,IF(I14&lt;=[1]Разряды!$I$8,[1]Разряды!$I$3,IF(I14&lt;=[1]Разряды!$J$8,[1]Разряды!$J$3,"б/р"))))))))</f>
        <v>2р</v>
      </c>
      <c r="K14" s="15">
        <v>13</v>
      </c>
      <c r="L14" s="21" t="str">
        <f>IF(B14=0," ",VLOOKUP($B14,[1]Спортсмены!$B$1:$H$65536,7,FALSE))</f>
        <v>Кацан Т.Н., В.В.</v>
      </c>
    </row>
    <row r="15" spans="1:12" x14ac:dyDescent="0.25">
      <c r="A15" s="27">
        <v>6</v>
      </c>
      <c r="B15" s="20">
        <v>411</v>
      </c>
      <c r="C15" s="21" t="str">
        <f>IF(B15=0," ",VLOOKUP(B15,[1]Спортсмены!B$1:H$65536,2,FALSE))</f>
        <v>Лакомкин Виталий</v>
      </c>
      <c r="D15" s="22" t="str">
        <f>IF(B15=0," ",VLOOKUP($B15,[1]Спортсмены!$B$1:$H$65536,3,FALSE))</f>
        <v>07.02.2001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Костромская</v>
      </c>
      <c r="G15" s="21" t="str">
        <f>IF(B15=0," ",VLOOKUP($B15,[1]Спортсмены!$B$1:$H$65536,6,FALSE))</f>
        <v>Кострома, КОСДЮСШОР</v>
      </c>
      <c r="H15" s="24"/>
      <c r="I15" s="84">
        <v>3.0343750000000002E-3</v>
      </c>
      <c r="J15" s="26" t="str">
        <f>IF(I15=0," ",IF(I15&lt;=[1]Разряды!$D$8,[1]Разряды!$D$3,IF(I15&lt;=[1]Разряды!$E$8,[1]Разряды!$E$3,IF(I15&lt;=[1]Разряды!$F$8,[1]Разряды!$F$3,IF(I15&lt;=[1]Разряды!$G$8,[1]Разряды!$G$3,IF(I15&lt;=[1]Разряды!$H$8,[1]Разряды!$H$3,IF(I15&lt;=[1]Разряды!$I$8,[1]Разряды!$I$3,IF(I15&lt;=[1]Разряды!$J$8,[1]Разряды!$J$3,"б/р"))))))))</f>
        <v>2р</v>
      </c>
      <c r="K15" s="15" t="s">
        <v>28</v>
      </c>
      <c r="L15" s="21" t="str">
        <f>IF(B15=0," ",VLOOKUP($B15,[1]Спортсмены!$B$1:$H$65536,7,FALSE))</f>
        <v>Дружков А.Н., Макаров В.Н.</v>
      </c>
    </row>
    <row r="16" spans="1:12" x14ac:dyDescent="0.25">
      <c r="A16" s="27">
        <v>7</v>
      </c>
      <c r="B16" s="80">
        <v>275</v>
      </c>
      <c r="C16" s="21" t="str">
        <f>IF(B16=0," ",VLOOKUP(B16,[1]Спортсмены!B$1:H$65536,2,FALSE))</f>
        <v>Шибутов Матвей</v>
      </c>
      <c r="D16" s="22" t="str">
        <f>IF(B16=0," ",VLOOKUP($B16,[1]Спортсмены!$B$1:$H$65536,3,FALSE))</f>
        <v>18.04.2001</v>
      </c>
      <c r="E16" s="23" t="str">
        <f>IF(B16=0," ",IF(VLOOKUP($B16,[1]Спортсмены!$B$1:$H$65536,4,FALSE)=0," ",VLOOKUP($B16,[1]Спортсмены!$B$1:$H$65536,4,FALSE)))</f>
        <v>2р</v>
      </c>
      <c r="F16" s="21" t="str">
        <f>IF(B16=0," ",VLOOKUP($B16,[1]Спортсмены!$B$1:$H$65536,5,FALSE))</f>
        <v>Владимирская</v>
      </c>
      <c r="G16" s="21" t="str">
        <f>IF(B16=0," ",VLOOKUP($B16,[1]Спортсмены!$B$1:$H$65536,6,FALSE))</f>
        <v>Владимир, СДЮСШОР-4</v>
      </c>
      <c r="H16" s="24"/>
      <c r="I16" s="84">
        <v>3.0716435185185187E-3</v>
      </c>
      <c r="J16" s="26" t="str">
        <f>IF(I16=0," ",IF(I16&lt;=[1]Разряды!$D$8,[1]Разряды!$D$3,IF(I16&lt;=[1]Разряды!$E$8,[1]Разряды!$E$3,IF(I16&lt;=[1]Разряды!$F$8,[1]Разряды!$F$3,IF(I16&lt;=[1]Разряды!$G$8,[1]Разряды!$G$3,IF(I16&lt;=[1]Разряды!$H$8,[1]Разряды!$H$3,IF(I16&lt;=[1]Разряды!$I$8,[1]Разряды!$I$3,IF(I16&lt;=[1]Разряды!$J$8,[1]Разряды!$J$3,"б/р"))))))))</f>
        <v>2р</v>
      </c>
      <c r="K16" s="15">
        <v>12</v>
      </c>
      <c r="L16" s="21" t="str">
        <f>IF(B16=0," ",VLOOKUP($B16,[1]Спортсмены!$B$1:$H$65536,7,FALSE))</f>
        <v>Герцен Е.А.</v>
      </c>
    </row>
    <row r="17" spans="1:12" x14ac:dyDescent="0.25">
      <c r="A17" s="27">
        <v>8</v>
      </c>
      <c r="B17" s="20">
        <v>271</v>
      </c>
      <c r="C17" s="21" t="str">
        <f>IF(B17=0," ",VLOOKUP(B17,[1]Спортсмены!B$1:H$65536,2,FALSE))</f>
        <v>Якутин Денис</v>
      </c>
      <c r="D17" s="22" t="str">
        <f>IF(B17=0," ",VLOOKUP($B17,[1]Спортсмены!$B$1:$H$65536,3,FALSE))</f>
        <v>07.10.1999</v>
      </c>
      <c r="E17" s="23" t="str">
        <f>IF(B17=0," ",IF(VLOOKUP($B17,[1]Спортсмены!$B$1:$H$65536,4,FALSE)=0," ",VLOOKUP($B17,[1]Спортсмены!$B$1:$H$65536,4,FALSE)))</f>
        <v>2р</v>
      </c>
      <c r="F17" s="21" t="str">
        <f>IF(B17=0," ",VLOOKUP($B17,[1]Спортсмены!$B$1:$H$65536,5,FALSE))</f>
        <v>Владимирская</v>
      </c>
      <c r="G17" s="21" t="str">
        <f>IF(B17=0," ",VLOOKUP($B17,[1]Спортсмены!$B$1:$H$65536,6,FALSE))</f>
        <v>Владимир, СДЮСШОР-4</v>
      </c>
      <c r="H17" s="24"/>
      <c r="I17" s="84">
        <v>3.1003472222222227E-3</v>
      </c>
      <c r="J17" s="26" t="str">
        <f>IF(I17=0," ",IF(I17&lt;=[1]Разряды!$D$8,[1]Разряды!$D$3,IF(I17&lt;=[1]Разряды!$E$8,[1]Разряды!$E$3,IF(I17&lt;=[1]Разряды!$F$8,[1]Разряды!$F$3,IF(I17&lt;=[1]Разряды!$G$8,[1]Разряды!$G$3,IF(I17&lt;=[1]Разряды!$H$8,[1]Разряды!$H$3,IF(I17&lt;=[1]Разряды!$I$8,[1]Разряды!$I$3,IF(I17&lt;=[1]Разряды!$J$8,[1]Разряды!$J$3,"б/р"))))))))</f>
        <v>3р</v>
      </c>
      <c r="K17" s="15" t="s">
        <v>19</v>
      </c>
      <c r="L17" s="21" t="str">
        <f>IF(B17=0," ",VLOOKUP($B17,[1]Спортсмены!$B$1:$H$65536,7,FALSE))</f>
        <v>Плотников П.Н.</v>
      </c>
    </row>
    <row r="18" spans="1:12" x14ac:dyDescent="0.25">
      <c r="A18" s="27">
        <v>9</v>
      </c>
      <c r="B18" s="20">
        <v>276</v>
      </c>
      <c r="C18" s="21" t="str">
        <f>IF(B18=0," ",VLOOKUP(B18,[1]Спортсмены!B$1:H$65536,2,FALSE))</f>
        <v>Крюков Алексей</v>
      </c>
      <c r="D18" s="22" t="str">
        <f>IF(B18=0," ",VLOOKUP($B18,[1]Спортсмены!$B$1:$H$65536,3,FALSE))</f>
        <v>07.01.2000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Владимирская</v>
      </c>
      <c r="G18" s="21" t="str">
        <f>IF(B18=0," ",VLOOKUP($B18,[1]Спортсмены!$B$1:$H$65536,6,FALSE))</f>
        <v>Владимир, СДЮСШОР-4</v>
      </c>
      <c r="H18" s="24"/>
      <c r="I18" s="84">
        <v>3.2037037037037034E-3</v>
      </c>
      <c r="J18" s="26" t="str">
        <f>IF(I18=0," ",IF(I18&lt;=[1]Разряды!$D$8,[1]Разряды!$D$3,IF(I18&lt;=[1]Разряды!$E$8,[1]Разряды!$E$3,IF(I18&lt;=[1]Разряды!$F$8,[1]Разряды!$F$3,IF(I18&lt;=[1]Разряды!$G$8,[1]Разряды!$G$3,IF(I18&lt;=[1]Разряды!$H$8,[1]Разряды!$H$3,IF(I18&lt;=[1]Разряды!$I$8,[1]Разряды!$I$3,IF(I18&lt;=[1]Разряды!$J$8,[1]Разряды!$J$3,"б/р"))))))))</f>
        <v>3р</v>
      </c>
      <c r="K18" s="15" t="s">
        <v>19</v>
      </c>
      <c r="L18" s="21" t="str">
        <f>IF(B18=0," ",VLOOKUP($B18,[1]Спортсмены!$B$1:$H$65536,7,FALSE))</f>
        <v>Герцен Е.А.</v>
      </c>
    </row>
    <row r="19" spans="1:12" x14ac:dyDescent="0.25">
      <c r="A19" s="27">
        <v>10</v>
      </c>
      <c r="B19" s="20">
        <v>218</v>
      </c>
      <c r="C19" s="21" t="str">
        <f>IF(B19=0," ",VLOOKUP(B19,[1]Спортсмены!B$1:H$65536,2,FALSE))</f>
        <v>Чернов Николай</v>
      </c>
      <c r="D19" s="22" t="str">
        <f>IF(B19=0," ",VLOOKUP($B19,[1]Спортсмены!$B$1:$H$65536,3,FALSE))</f>
        <v>13.03.2001</v>
      </c>
      <c r="E19" s="23" t="str">
        <f>IF(B19=0," ",IF(VLOOKUP($B19,[1]Спортсмены!$B$1:$H$65536,4,FALSE)=0," ",VLOOKUP($B19,[1]Спортсмены!$B$1:$H$65536,4,FALSE)))</f>
        <v>3р</v>
      </c>
      <c r="F19" s="21" t="str">
        <f>IF(B19=0," ",VLOOKUP($B19,[1]Спортсмены!$B$1:$H$65536,5,FALSE))</f>
        <v>Архангельская</v>
      </c>
      <c r="G19" s="21" t="str">
        <f>IF(B19=0," ",VLOOKUP($B19,[1]Спортсмены!$B$1:$H$65536,6,FALSE))</f>
        <v>Архангельск, ГАУ АО "РЦСП "Поморье"</v>
      </c>
      <c r="H19" s="24"/>
      <c r="I19" s="84">
        <v>3.267824074074074E-3</v>
      </c>
      <c r="J19" s="26" t="str">
        <f>IF(I19=0," ",IF(I19&lt;=[1]Разряды!$D$8,[1]Разряды!$D$3,IF(I19&lt;=[1]Разряды!$E$8,[1]Разряды!$E$3,IF(I19&lt;=[1]Разряды!$F$8,[1]Разряды!$F$3,IF(I19&lt;=[1]Разряды!$G$8,[1]Разряды!$G$3,IF(I19&lt;=[1]Разряды!$H$8,[1]Разряды!$H$3,IF(I19&lt;=[1]Разряды!$I$8,[1]Разряды!$I$3,IF(I19&lt;=[1]Разряды!$J$8,[1]Разряды!$J$3,"б/р"))))))))</f>
        <v>3р</v>
      </c>
      <c r="K19" s="15">
        <v>11</v>
      </c>
      <c r="L19" s="21" t="str">
        <f>IF(B19=0," ",VLOOKUP($B19,[1]Спортсмены!$B$1:$H$65536,7,FALSE))</f>
        <v>Чернов А.В.</v>
      </c>
    </row>
    <row r="20" spans="1:12" x14ac:dyDescent="0.25">
      <c r="A20" s="27">
        <v>11</v>
      </c>
      <c r="B20" s="20">
        <v>296</v>
      </c>
      <c r="C20" s="21" t="str">
        <f>IF(B20=0," ",VLOOKUP(B20,[1]Спортсмены!B$1:H$65536,2,FALSE))</f>
        <v>Изотов Владимир</v>
      </c>
      <c r="D20" s="22" t="str">
        <f>IF(B20=0," ",VLOOKUP($B20,[1]Спортсмены!$B$1:$H$65536,3,FALSE))</f>
        <v>05.11.2000</v>
      </c>
      <c r="E20" s="23" t="str">
        <f>IF(B20=0," ",IF(VLOOKUP($B20,[1]Спортсмены!$B$1:$H$65536,4,FALSE)=0," ",VLOOKUP($B20,[1]Спортсмены!$B$1:$H$65536,4,FALSE)))</f>
        <v>3р</v>
      </c>
      <c r="F20" s="21" t="str">
        <f>IF(B20=0," ",VLOOKUP($B20,[1]Спортсмены!$B$1:$H$65536,5,FALSE))</f>
        <v>Мурманская</v>
      </c>
      <c r="G20" s="21" t="str">
        <f>IF(B20=0," ",VLOOKUP($B20,[1]Спортсмены!$B$1:$H$65536,6,FALSE))</f>
        <v>Мурманск, СДЮСШОР № 4</v>
      </c>
      <c r="H20" s="24"/>
      <c r="I20" s="84">
        <v>3.2733796296296296E-3</v>
      </c>
      <c r="J20" s="26" t="str">
        <f>IF(I20=0," ",IF(I20&lt;=[1]Разряды!$D$8,[1]Разряды!$D$3,IF(I20&lt;=[1]Разряды!$E$8,[1]Разряды!$E$3,IF(I20&lt;=[1]Разряды!$F$8,[1]Разряды!$F$3,IF(I20&lt;=[1]Разряды!$G$8,[1]Разряды!$G$3,IF(I20&lt;=[1]Разряды!$H$8,[1]Разряды!$H$3,IF(I20&lt;=[1]Разряды!$I$8,[1]Разряды!$I$3,IF(I20&lt;=[1]Разряды!$J$8,[1]Разряды!$J$3,"б/р"))))))))</f>
        <v>3р</v>
      </c>
      <c r="K20" s="15">
        <v>10</v>
      </c>
      <c r="L20" s="21" t="str">
        <f>IF(B20=0," ",VLOOKUP($B20,[1]Спортсмены!$B$1:$H$65536,7,FALSE))</f>
        <v>Шаверина Е.Н.</v>
      </c>
    </row>
    <row r="21" spans="1:12" ht="15" customHeight="1" x14ac:dyDescent="0.25">
      <c r="A21" s="27">
        <v>12</v>
      </c>
      <c r="B21" s="20">
        <v>144</v>
      </c>
      <c r="C21" s="21" t="str">
        <f>IF(B21=0," ",VLOOKUP(B21,[1]Спортсмены!B$1:H$65536,2,FALSE))</f>
        <v>Васнецов Павел</v>
      </c>
      <c r="D21" s="22" t="str">
        <f>IF(B21=0," ",VLOOKUP($B21,[1]Спортсмены!$B$1:$H$65536,3,FALSE))</f>
        <v>08.08.2001</v>
      </c>
      <c r="E21" s="23" t="str">
        <f>IF(B21=0," ",IF(VLOOKUP($B21,[1]Спортсмены!$B$1:$H$65536,4,FALSE)=0," ",VLOOKUP($B21,[1]Спортсмены!$B$1:$H$65536,4,FALSE)))</f>
        <v>2р</v>
      </c>
      <c r="F21" s="21" t="str">
        <f>IF(B21=0," ",VLOOKUP($B21,[1]Спортсмены!$B$1:$H$65536,5,FALSE))</f>
        <v>Ярославская</v>
      </c>
      <c r="G21" s="78" t="str">
        <f>IF(B21=0," ",VLOOKUP($B21,[1]Спортсмены!$B$1:$H$65536,6,FALSE))</f>
        <v>Ярославль, ГУ ЯО СШОР по л/а и адаптивному спорту</v>
      </c>
      <c r="H21" s="24"/>
      <c r="I21" s="84">
        <v>3.283333333333333E-3</v>
      </c>
      <c r="J21" s="26" t="str">
        <f>IF(I21=0," ",IF(I21&lt;=[1]Разряды!$D$8,[1]Разряды!$D$3,IF(I21&lt;=[1]Разряды!$E$8,[1]Разряды!$E$3,IF(I21&lt;=[1]Разряды!$F$8,[1]Разряды!$F$3,IF(I21&lt;=[1]Разряды!$G$8,[1]Разряды!$G$3,IF(I21&lt;=[1]Разряды!$H$8,[1]Разряды!$H$3,IF(I21&lt;=[1]Разряды!$I$8,[1]Разряды!$I$3,IF(I21&lt;=[1]Разряды!$J$8,[1]Разряды!$J$3,"б/р"))))))))</f>
        <v>3р</v>
      </c>
      <c r="K21" s="15" t="s">
        <v>19</v>
      </c>
      <c r="L21" s="21" t="str">
        <f>IF(B21=0," ",VLOOKUP($B21,[1]Спортсмены!$B$1:$H$65536,7,FALSE))</f>
        <v>Филинова С.К., Лыкова О.В.</v>
      </c>
    </row>
    <row r="22" spans="1:12" x14ac:dyDescent="0.25">
      <c r="A22" s="90"/>
      <c r="B22" s="80"/>
      <c r="C22" s="61"/>
      <c r="D22" s="91"/>
      <c r="E22" s="15"/>
      <c r="F22" s="21"/>
      <c r="G22" s="21"/>
      <c r="H22" s="92"/>
      <c r="I22" s="328"/>
      <c r="J22" s="47"/>
      <c r="K22" s="15"/>
      <c r="L22" s="21"/>
    </row>
    <row r="23" spans="1:12" x14ac:dyDescent="0.25">
      <c r="A23" s="15"/>
      <c r="B23" s="15"/>
      <c r="C23" s="15"/>
      <c r="D23" s="44"/>
      <c r="E23" s="15"/>
      <c r="F23" s="414" t="s">
        <v>101</v>
      </c>
      <c r="G23" s="414"/>
      <c r="H23" s="65"/>
      <c r="I23" s="421" t="s">
        <v>31</v>
      </c>
      <c r="J23" s="421"/>
      <c r="K23" s="41"/>
      <c r="L23" s="41" t="s">
        <v>135</v>
      </c>
    </row>
    <row r="24" spans="1:12" x14ac:dyDescent="0.25">
      <c r="A24" s="19">
        <v>1</v>
      </c>
      <c r="B24" s="20">
        <v>234</v>
      </c>
      <c r="C24" s="76" t="str">
        <f>IF(B24=0," ",VLOOKUP(B24,[1]Спортсмены!B$1:H$65536,2,FALSE))</f>
        <v>Кошелев Александр</v>
      </c>
      <c r="D24" s="77" t="str">
        <f>IF(B24=0," ",VLOOKUP($B24,[1]Спортсмены!$B$1:$H$65536,3,FALSE))</f>
        <v>16.10.1997</v>
      </c>
      <c r="E24" s="71" t="str">
        <f>IF(B24=0," ",IF(VLOOKUP($B24,[1]Спортсмены!$B$1:$H$65536,4,FALSE)=0," ",VLOOKUP($B24,[1]Спортсмены!$B$1:$H$65536,4,FALSE)))</f>
        <v>КМС</v>
      </c>
      <c r="F24" s="76" t="str">
        <f>IF(B24=0," ",VLOOKUP($B24,[1]Спортсмены!$B$1:$H$65536,5,FALSE))</f>
        <v>Вологодская</v>
      </c>
      <c r="G24" s="74" t="str">
        <f>IF(B24=0," ",VLOOKUP($B24,[1]Спортсмены!$B$1:$H$65536,6,FALSE))</f>
        <v>Череповец МБОУ ДОД "ДЮСШ № 2"</v>
      </c>
      <c r="H24" s="75"/>
      <c r="I24" s="218">
        <v>2.8505787037037041E-3</v>
      </c>
      <c r="J24" s="27" t="str">
        <f>IF(I24=0," ",IF(I24&lt;=[1]Разряды!$D$8,[1]Разряды!$D$3,IF(I24&lt;=[1]Разряды!$E$8,[1]Разряды!$E$3,IF(I24&lt;=[1]Разряды!$F$8,[1]Разряды!$F$3,IF(I24&lt;=[1]Разряды!$G$8,[1]Разряды!$G$3,IF(I24&lt;=[1]Разряды!$H$8,[1]Разряды!$H$3,IF(I24&lt;=[1]Разряды!$I$8,[1]Разряды!$I$3,IF(I24&lt;=[1]Разряды!$J$8,[1]Разряды!$J$3,"б/р"))))))))</f>
        <v>1р</v>
      </c>
      <c r="K24" s="27">
        <v>20</v>
      </c>
      <c r="L24" s="134" t="str">
        <f>IF(B24=0," ",VLOOKUP($B24,[1]Спортсмены!$B$1:$H$65536,7,FALSE))</f>
        <v>Волков В.Н., Кошелев Е.Ю</v>
      </c>
    </row>
    <row r="25" spans="1:12" x14ac:dyDescent="0.25">
      <c r="A25" s="19">
        <v>2</v>
      </c>
      <c r="B25" s="20">
        <v>260</v>
      </c>
      <c r="C25" s="21" t="str">
        <f>IF(B25=0," ",VLOOKUP(B25,[1]Спортсмены!B$1:H$65536,2,FALSE))</f>
        <v>Сизов Андрей</v>
      </c>
      <c r="D25" s="22" t="str">
        <f>IF(B25=0," ",VLOOKUP($B25,[1]Спортсмены!$B$1:$H$65536,3,FALSE))</f>
        <v>15.05.1997</v>
      </c>
      <c r="E25" s="23" t="str">
        <f>IF(B25=0," ",IF(VLOOKUP($B25,[1]Спортсмены!$B$1:$H$65536,4,FALSE)=0," ",VLOOKUP($B25,[1]Спортсмены!$B$1:$H$65536,4,FALSE)))</f>
        <v>КМС</v>
      </c>
      <c r="F25" s="21" t="str">
        <f>IF(B25=0," ",VLOOKUP($B25,[1]Спортсмены!$B$1:$H$65536,5,FALSE))</f>
        <v>Владимирская</v>
      </c>
      <c r="G25" s="21" t="str">
        <f>IF(B25=0," ",VLOOKUP($B25,[1]Спортсмены!$B$1:$H$65536,6,FALSE))</f>
        <v>Владимир, ШВСМ, Д</v>
      </c>
      <c r="H25" s="24"/>
      <c r="I25" s="84">
        <v>2.8616898148148152E-3</v>
      </c>
      <c r="J25" s="26" t="str">
        <f>IF(I25=0," ",IF(I25&lt;=[1]Разряды!$D$8,[1]Разряды!$D$3,IF(I25&lt;=[1]Разряды!$E$8,[1]Разряды!$E$3,IF(I25&lt;=[1]Разряды!$F$8,[1]Разряды!$F$3,IF(I25&lt;=[1]Разряды!$G$8,[1]Разряды!$G$3,IF(I25&lt;=[1]Разряды!$H$8,[1]Разряды!$H$3,IF(I25&lt;=[1]Разряды!$I$8,[1]Разряды!$I$3,IF(I25&lt;=[1]Разряды!$J$8,[1]Разряды!$J$3,"б/р"))))))))</f>
        <v>1р</v>
      </c>
      <c r="K25" s="15">
        <v>17</v>
      </c>
      <c r="L25" s="78" t="str">
        <f>IF(B25=0," ",VLOOKUP($B25,[1]Спортсмены!$B$1:$H$65536,7,FALSE))</f>
        <v>Саков А.П., Сычев А.С.</v>
      </c>
    </row>
    <row r="26" spans="1:12" x14ac:dyDescent="0.25">
      <c r="A26" s="19">
        <v>3</v>
      </c>
      <c r="B26" s="28">
        <v>261</v>
      </c>
      <c r="C26" s="21" t="str">
        <f>IF(B26=0," ",VLOOKUP(B26,[1]Спортсмены!B$1:H$65536,2,FALSE))</f>
        <v>Борков Артем</v>
      </c>
      <c r="D26" s="22" t="str">
        <f>IF(B26=0," ",VLOOKUP($B26,[1]Спортсмены!$B$1:$H$65536,3,FALSE))</f>
        <v>20.04.1998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Владимирская</v>
      </c>
      <c r="G26" s="21" t="str">
        <f>IF(B26=0," ",VLOOKUP($B26,[1]Спортсмены!$B$1:$H$65536,6,FALSE))</f>
        <v>Владимир, СДЮСШОР-4</v>
      </c>
      <c r="H26" s="24"/>
      <c r="I26" s="84">
        <v>2.8642361111111112E-3</v>
      </c>
      <c r="J26" s="26" t="str">
        <f>IF(I26=0," ",IF(I26&lt;=[1]Разряды!$D$8,[1]Разряды!$D$3,IF(I26&lt;=[1]Разряды!$E$8,[1]Разряды!$E$3,IF(I26&lt;=[1]Разряды!$F$8,[1]Разряды!$F$3,IF(I26&lt;=[1]Разряды!$G$8,[1]Разряды!$G$3,IF(I26&lt;=[1]Разряды!$H$8,[1]Разряды!$H$3,IF(I26&lt;=[1]Разряды!$I$8,[1]Разряды!$I$3,IF(I26&lt;=[1]Разряды!$J$8,[1]Разряды!$J$3,"б/р"))))))))</f>
        <v>1р</v>
      </c>
      <c r="K26" s="16">
        <v>15</v>
      </c>
      <c r="L26" s="21" t="str">
        <f>IF(B26=0," ",VLOOKUP($B26,[1]Спортсмены!$B$1:$H$65536,7,FALSE))</f>
        <v>Куфтырев А.Л.</v>
      </c>
    </row>
    <row r="27" spans="1:12" x14ac:dyDescent="0.25">
      <c r="A27" s="27">
        <v>4</v>
      </c>
      <c r="B27" s="20">
        <v>305</v>
      </c>
      <c r="C27" s="21" t="str">
        <f>IF(B27=0," ",VLOOKUP(B27,[1]Спортсмены!B$1:H$65536,2,FALSE))</f>
        <v>Бурсевич Евгений</v>
      </c>
      <c r="D27" s="22" t="str">
        <f>IF(B27=0," ",VLOOKUP($B27,[1]Спортсмены!$B$1:$H$65536,3,FALSE))</f>
        <v>18.05.1998</v>
      </c>
      <c r="E27" s="23" t="str">
        <f>IF(B27=0," ",IF(VLOOKUP($B27,[1]Спортсмены!$B$1:$H$65536,4,FALSE)=0," ",VLOOKUP($B27,[1]Спортсмены!$B$1:$H$65536,4,FALSE)))</f>
        <v>2р</v>
      </c>
      <c r="F27" s="21" t="str">
        <f>IF(B27=0," ",VLOOKUP($B27,[1]Спортсмены!$B$1:$H$65536,5,FALSE))</f>
        <v>Мурманская</v>
      </c>
      <c r="G27" s="21" t="str">
        <f>IF(B27=0," ",VLOOKUP($B27,[1]Спортсмены!$B$1:$H$65536,6,FALSE))</f>
        <v>Мурманск, СДЮСШОР № 4</v>
      </c>
      <c r="H27" s="24"/>
      <c r="I27" s="84">
        <v>2.9464120370370373E-3</v>
      </c>
      <c r="J27" s="26" t="str">
        <f>IF(I27=0," ",IF(I27&lt;=[1]Разряды!$D$8,[1]Разряды!$D$3,IF(I27&lt;=[1]Разряды!$E$8,[1]Разряды!$E$3,IF(I27&lt;=[1]Разряды!$F$8,[1]Разряды!$F$3,IF(I27&lt;=[1]Разряды!$G$8,[1]Разряды!$G$3,IF(I27&lt;=[1]Разряды!$H$8,[1]Разряды!$H$3,IF(I27&lt;=[1]Разряды!$I$8,[1]Разряды!$I$3,IF(I27&lt;=[1]Разряды!$J$8,[1]Разряды!$J$3,"б/р"))))))))</f>
        <v>2р</v>
      </c>
      <c r="K27" s="15">
        <v>14</v>
      </c>
      <c r="L27" s="21" t="str">
        <f>IF(B27=0," ",VLOOKUP($B27,[1]Спортсмены!$B$1:$H$65536,7,FALSE))</f>
        <v>Кацан Т.Н., В.В.</v>
      </c>
    </row>
    <row r="28" spans="1:12" x14ac:dyDescent="0.25">
      <c r="A28" s="27">
        <v>5</v>
      </c>
      <c r="B28" s="20">
        <v>236</v>
      </c>
      <c r="C28" s="21" t="str">
        <f>IF(B28=0," ",VLOOKUP(B28,[1]Спортсмены!B$1:H$65536,2,FALSE))</f>
        <v>Ефимов Александр</v>
      </c>
      <c r="D28" s="22" t="str">
        <f>IF(B28=0," ",VLOOKUP($B28,[1]Спортсмены!$B$1:$H$65536,3,FALSE))</f>
        <v>04.09.1998</v>
      </c>
      <c r="E28" s="23" t="str">
        <f>IF(B28=0," ",IF(VLOOKUP($B28,[1]Спортсмены!$B$1:$H$65536,4,FALSE)=0," ",VLOOKUP($B28,[1]Спортсмены!$B$1:$H$65536,4,FALSE)))</f>
        <v>1р</v>
      </c>
      <c r="F28" s="21" t="str">
        <f>IF(B28=0," ",VLOOKUP($B28,[1]Спортсмены!$B$1:$H$65536,5,FALSE))</f>
        <v>Вологодская</v>
      </c>
      <c r="G28" s="21" t="str">
        <f>IF(B28=0," ",VLOOKUP($B28,[1]Спортсмены!$B$1:$H$65536,6,FALSE))</f>
        <v>Череповец МБОУ ДОД "ДЮСШ № 2"</v>
      </c>
      <c r="H28" s="24"/>
      <c r="I28" s="84">
        <v>2.9871527777777778E-3</v>
      </c>
      <c r="J28" s="26" t="str">
        <f>IF(I28=0," ",IF(I28&lt;=[1]Разряды!$D$8,[1]Разряды!$D$3,IF(I28&lt;=[1]Разряды!$E$8,[1]Разряды!$E$3,IF(I28&lt;=[1]Разряды!$F$8,[1]Разряды!$F$3,IF(I28&lt;=[1]Разряды!$G$8,[1]Разряды!$G$3,IF(I28&lt;=[1]Разряды!$H$8,[1]Разряды!$H$3,IF(I28&lt;=[1]Разряды!$I$8,[1]Разряды!$I$3,IF(I28&lt;=[1]Разряды!$J$8,[1]Разряды!$J$3,"б/р"))))))))</f>
        <v>2р</v>
      </c>
      <c r="K28" s="15">
        <v>13</v>
      </c>
      <c r="L28" s="21" t="str">
        <f>IF(B28=0," ",VLOOKUP($B28,[1]Спортсмены!$B$1:$H$65536,7,FALSE))</f>
        <v>Столбова О.В.</v>
      </c>
    </row>
    <row r="29" spans="1:12" x14ac:dyDescent="0.25">
      <c r="A29" s="27">
        <v>6</v>
      </c>
      <c r="B29" s="20">
        <v>430</v>
      </c>
      <c r="C29" s="21" t="str">
        <f>IF(B29=0," ",VLOOKUP(B29,[1]Спортсмены!B$1:H$65536,2,FALSE))</f>
        <v>Адугин Алексей</v>
      </c>
      <c r="D29" s="22" t="str">
        <f>IF(B29=0," ",VLOOKUP($B29,[1]Спортсмены!$B$1:$H$65536,3,FALSE))</f>
        <v>28.03.1998</v>
      </c>
      <c r="E29" s="23" t="str">
        <f>IF(B29=0," ",IF(VLOOKUP($B29,[1]Спортсмены!$B$1:$H$65536,4,FALSE)=0," ",VLOOKUP($B29,[1]Спортсмены!$B$1:$H$65536,4,FALSE)))</f>
        <v>1р</v>
      </c>
      <c r="F29" s="21" t="str">
        <f>IF(B29=0," ",VLOOKUP($B29,[1]Спортсмены!$B$1:$H$65536,5,FALSE))</f>
        <v>Костромская</v>
      </c>
      <c r="G29" s="21" t="str">
        <f>IF(B29=0," ",VLOOKUP($B29,[1]Спортсмены!$B$1:$H$65536,6,FALSE))</f>
        <v>Кострома, КОСДЮСШОР</v>
      </c>
      <c r="H29" s="24"/>
      <c r="I29" s="84">
        <v>3.0556712962962959E-3</v>
      </c>
      <c r="J29" s="26" t="str">
        <f>IF(I29=0," ",IF(I29&lt;=[1]Разряды!$D$8,[1]Разряды!$D$3,IF(I29&lt;=[1]Разряды!$E$8,[1]Разряды!$E$3,IF(I29&lt;=[1]Разряды!$F$8,[1]Разряды!$F$3,IF(I29&lt;=[1]Разряды!$G$8,[1]Разряды!$G$3,IF(I29&lt;=[1]Разряды!$H$8,[1]Разряды!$H$3,IF(I29&lt;=[1]Разряды!$I$8,[1]Разряды!$I$3,IF(I29&lt;=[1]Разряды!$J$8,[1]Разряды!$J$3,"б/р"))))))))</f>
        <v>2р</v>
      </c>
      <c r="K29" s="16">
        <v>12</v>
      </c>
      <c r="L29" s="21" t="str">
        <f>IF(B29=0," ",VLOOKUP($B29,[1]Спортсмены!$B$1:$H$65536,7,FALSE))</f>
        <v>Дружков А.Н., Макаров В.Н.</v>
      </c>
    </row>
    <row r="30" spans="1:12" x14ac:dyDescent="0.25">
      <c r="A30" s="27">
        <v>7</v>
      </c>
      <c r="B30" s="26">
        <v>208</v>
      </c>
      <c r="C30" s="21" t="str">
        <f>IF(B30=0," ",VLOOKUP(B30,[1]Спортсмены!B$1:H$65536,2,FALSE))</f>
        <v>Голиков Александр</v>
      </c>
      <c r="D30" s="22" t="str">
        <f>IF(B30=0," ",VLOOKUP($B30,[1]Спортсмены!$B$1:$H$65536,3,FALSE))</f>
        <v>22.01.1998</v>
      </c>
      <c r="E30" s="23" t="str">
        <f>IF(B30=0," ",IF(VLOOKUP($B30,[1]Спортсмены!$B$1:$H$65536,4,FALSE)=0," ",VLOOKUP($B30,[1]Спортсмены!$B$1:$H$65536,4,FALSE)))</f>
        <v>2р</v>
      </c>
      <c r="F30" s="21" t="str">
        <f>IF(B30=0," ",VLOOKUP($B30,[1]Спортсмены!$B$1:$H$65536,5,FALSE))</f>
        <v>Архангельская</v>
      </c>
      <c r="G30" s="21" t="str">
        <f>IF(B30=0," ",VLOOKUP($B30,[1]Спортсмены!$B$1:$H$65536,6,FALSE))</f>
        <v>Архангельск, "ДЮСШ № 1"</v>
      </c>
      <c r="H30" s="40"/>
      <c r="I30" s="84">
        <v>3.0696759259259258E-3</v>
      </c>
      <c r="J30" s="26" t="str">
        <f>IF(I30=0," ",IF(I30&lt;=[1]Разряды!$D$8,[1]Разряды!$D$3,IF(I30&lt;=[1]Разряды!$E$8,[1]Разряды!$E$3,IF(I30&lt;=[1]Разряды!$F$8,[1]Разряды!$F$3,IF(I30&lt;=[1]Разряды!$G$8,[1]Разряды!$G$3,IF(I30&lt;=[1]Разряды!$H$8,[1]Разряды!$H$3,IF(I30&lt;=[1]Разряды!$I$8,[1]Разряды!$I$3,IF(I30&lt;=[1]Разряды!$J$8,[1]Разряды!$J$3,"б/р"))))))))</f>
        <v>2р</v>
      </c>
      <c r="K30" s="15">
        <v>11</v>
      </c>
      <c r="L30" s="21" t="str">
        <f>IF(B30=0," ",VLOOKUP($B30,[1]Спортсмены!$B$1:$H$65536,7,FALSE))</f>
        <v>Брюхова О.Б.</v>
      </c>
    </row>
    <row r="31" spans="1:12" x14ac:dyDescent="0.25">
      <c r="A31" s="27">
        <v>8</v>
      </c>
      <c r="B31" s="20">
        <v>59</v>
      </c>
      <c r="C31" s="21" t="str">
        <f>IF(B31=0," ",VLOOKUP(B31,[1]Спортсмены!B$1:H$65536,2,FALSE))</f>
        <v>Егоров Дмитрий</v>
      </c>
      <c r="D31" s="22" t="str">
        <f>IF(B31=0," ",VLOOKUP($B31,[1]Спортсмены!$B$1:$H$65536,3,FALSE))</f>
        <v>31.01.1997</v>
      </c>
      <c r="E31" s="23" t="str">
        <f>IF(B31=0," ",IF(VLOOKUP($B31,[1]Спортсмены!$B$1:$H$65536,4,FALSE)=0," ",VLOOKUP($B31,[1]Спортсмены!$B$1:$H$65536,4,FALSE)))</f>
        <v>2р</v>
      </c>
      <c r="F31" s="21" t="str">
        <f>IF(B31=0," ",VLOOKUP($B31,[1]Спортсмены!$B$1:$H$65536,5,FALSE))</f>
        <v>Ярославская</v>
      </c>
      <c r="G31" s="21" t="str">
        <f>IF(B31=0," ",VLOOKUP($B31,[1]Спортсмены!$B$1:$H$65536,6,FALSE))</f>
        <v>Ярославль, СДЮСШОР-19</v>
      </c>
      <c r="H31" s="24"/>
      <c r="I31" s="84">
        <v>3.0822916666666668E-3</v>
      </c>
      <c r="J31" s="26" t="str">
        <f>IF(I31=0," ",IF(I31&lt;=[1]Разряды!$D$8,[1]Разряды!$D$3,IF(I31&lt;=[1]Разряды!$E$8,[1]Разряды!$E$3,IF(I31&lt;=[1]Разряды!$F$8,[1]Разряды!$F$3,IF(I31&lt;=[1]Разряды!$G$8,[1]Разряды!$G$3,IF(I31&lt;=[1]Разряды!$H$8,[1]Разряды!$H$3,IF(I31&lt;=[1]Разряды!$I$8,[1]Разряды!$I$3,IF(I31&lt;=[1]Разряды!$J$8,[1]Разряды!$J$3,"б/р"))))))))</f>
        <v>2р</v>
      </c>
      <c r="K31" s="15" t="s">
        <v>19</v>
      </c>
      <c r="L31" s="21" t="str">
        <f>IF(B31=0," ",VLOOKUP($B31,[1]Спортсмены!$B$1:$H$65536,7,FALSE))</f>
        <v>Таракановы Ю.Ф., А.В.</v>
      </c>
    </row>
    <row r="32" spans="1:12" ht="15" customHeight="1" x14ac:dyDescent="0.25">
      <c r="A32" s="27">
        <v>9</v>
      </c>
      <c r="B32" s="71">
        <v>57</v>
      </c>
      <c r="C32" s="21" t="str">
        <f>IF(B32=0," ",VLOOKUP(B32,[1]Спортсмены!B$1:H$65536,2,FALSE))</f>
        <v>Горячев Дмитрий</v>
      </c>
      <c r="D32" s="22" t="str">
        <f>IF(B32=0," ",VLOOKUP($B32,[1]Спортсмены!$B$1:$H$65536,3,FALSE))</f>
        <v>08.09.1998</v>
      </c>
      <c r="E32" s="23" t="str">
        <f>IF(B32=0," ",IF(VLOOKUP($B32,[1]Спортсмены!$B$1:$H$65536,4,FALSE)=0," ",VLOOKUP($B32,[1]Спортсмены!$B$1:$H$65536,4,FALSE)))</f>
        <v>2р</v>
      </c>
      <c r="F32" s="21" t="str">
        <f>IF(B32=0," ",VLOOKUP($B32,[1]Спортсмены!$B$1:$H$65536,5,FALSE))</f>
        <v>Ярославская</v>
      </c>
      <c r="G32" s="21" t="str">
        <f>IF(B32=0," ",VLOOKUP($B32,[1]Спортсмены!$B$1:$H$65536,6,FALSE))</f>
        <v>Ярославль, СДЮСШОР-19</v>
      </c>
      <c r="H32" s="24"/>
      <c r="I32" s="84">
        <v>3.1070601851851854E-3</v>
      </c>
      <c r="J32" s="26" t="str">
        <f>IF(I32=0," ",IF(I32&lt;=[1]Разряды!$D$8,[1]Разряды!$D$3,IF(I32&lt;=[1]Разряды!$E$8,[1]Разряды!$E$3,IF(I32&lt;=[1]Разряды!$F$8,[1]Разряды!$F$3,IF(I32&lt;=[1]Разряды!$G$8,[1]Разряды!$G$3,IF(I32&lt;=[1]Разряды!$H$8,[1]Разряды!$H$3,IF(I32&lt;=[1]Разряды!$I$8,[1]Разряды!$I$3,IF(I32&lt;=[1]Разряды!$J$8,[1]Разряды!$J$3,"б/р"))))))))</f>
        <v>3р</v>
      </c>
      <c r="K32" s="23" t="s">
        <v>19</v>
      </c>
      <c r="L32" s="21" t="str">
        <f>IF(B32=0," ",VLOOKUP($B32,[1]Спортсмены!$B$1:$H$65536,7,FALSE))</f>
        <v>Таракановы Ю.Ф., А.В.</v>
      </c>
    </row>
    <row r="33" spans="1:12" ht="15.75" thickBot="1" x14ac:dyDescent="0.3">
      <c r="A33" s="29"/>
      <c r="B33" s="30"/>
      <c r="C33" s="31" t="str">
        <f>IF(B33=0," ",VLOOKUP(B33,[1]Спортсмены!B$1:H$65536,2,FALSE))</f>
        <v xml:space="preserve"> </v>
      </c>
      <c r="D33" s="33" t="str">
        <f>IF(B33=0," ",VLOOKUP($B33,[1]Спортсмены!$B$1:$H$65536,3,FALSE))</f>
        <v xml:space="preserve"> </v>
      </c>
      <c r="E33" s="33" t="str">
        <f>IF(B33=0," ",IF(VLOOKUP($B33,[1]Спортсмены!$B$1:$H$65536,4,FALSE)=0," ",VLOOKUP($B33,[1]Спортсмены!$B$1:$H$65536,4,FALSE)))</f>
        <v xml:space="preserve"> </v>
      </c>
      <c r="F33" s="31" t="str">
        <f>IF(B33=0," ",VLOOKUP($B33,[1]Спортсмены!$B$1:$H$65536,5,FALSE))</f>
        <v xml:space="preserve"> </v>
      </c>
      <c r="G33" s="31" t="str">
        <f>IF(B33=0," ",VLOOKUP($B33,[1]Спортсмены!$B$1:$H$65536,6,FALSE))</f>
        <v xml:space="preserve"> </v>
      </c>
      <c r="H33" s="34"/>
      <c r="I33" s="99"/>
      <c r="J33" s="43" t="str">
        <f>IF(I33=0," ",IF(I33&lt;=[1]Разряды!$D$8,[1]Разряды!$D$3,IF(I33&lt;=[1]Разряды!$E$8,[1]Разряды!$E$3,IF(I33&lt;=[1]Разряды!$F$8,[1]Разряды!$F$3,IF(I33&lt;=[1]Разряды!$G$8,[1]Разряды!$G$3,IF(I33&lt;=[1]Разряды!$H$8,[1]Разряды!$H$3,IF(I33&lt;=[1]Разряды!$I$8,[1]Разряды!$I$3,IF(I33&lt;=[1]Разряды!$J$8,[1]Разряды!$J$3,"б/р"))))))))</f>
        <v xml:space="preserve"> </v>
      </c>
      <c r="K33" s="224"/>
      <c r="L33" s="31" t="str">
        <f>IF(B33=0," ",VLOOKUP($B33,[1]Спортсмены!$B$1:$H$65536,7,FALSE))</f>
        <v xml:space="preserve"> </v>
      </c>
    </row>
    <row r="34" spans="1:12" ht="15.75" thickTop="1" x14ac:dyDescent="0.25">
      <c r="A34" s="265"/>
      <c r="B34" s="35"/>
      <c r="C34" s="36"/>
      <c r="D34" s="38"/>
      <c r="E34" s="38"/>
      <c r="F34" s="36"/>
      <c r="G34" s="36"/>
      <c r="H34" s="39"/>
      <c r="I34" s="328"/>
      <c r="J34" s="47"/>
      <c r="K34" s="47"/>
      <c r="L34" s="36"/>
    </row>
    <row r="35" spans="1:12" ht="18" x14ac:dyDescent="0.25">
      <c r="A35" s="1"/>
      <c r="B35" s="329"/>
      <c r="C35" s="329"/>
      <c r="D35" s="329"/>
      <c r="E35" s="329"/>
      <c r="F35" s="329" t="s">
        <v>0</v>
      </c>
      <c r="G35" s="329"/>
      <c r="H35" s="329"/>
      <c r="I35" s="329"/>
      <c r="J35" s="329"/>
      <c r="K35" s="329"/>
      <c r="L35" s="329"/>
    </row>
    <row r="36" spans="1:12" ht="15.75" x14ac:dyDescent="0.25">
      <c r="A36" s="1"/>
      <c r="B36" s="330"/>
      <c r="C36" s="38"/>
      <c r="D36" s="330"/>
      <c r="E36" s="330"/>
      <c r="F36" s="433" t="s">
        <v>33</v>
      </c>
      <c r="G36" s="433"/>
      <c r="H36" s="330"/>
      <c r="I36" s="46"/>
      <c r="J36" s="46"/>
      <c r="K36" s="6" t="s">
        <v>2</v>
      </c>
      <c r="L36" s="46"/>
    </row>
    <row r="37" spans="1:12" x14ac:dyDescent="0.25">
      <c r="A37" s="1"/>
      <c r="B37" s="6"/>
      <c r="C37" s="216"/>
      <c r="D37" s="46"/>
      <c r="E37" s="46"/>
      <c r="F37" s="9"/>
      <c r="G37" s="9"/>
      <c r="H37" s="217"/>
      <c r="I37" s="217"/>
      <c r="J37" s="217"/>
      <c r="K37" s="429" t="s">
        <v>94</v>
      </c>
      <c r="L37" s="429"/>
    </row>
    <row r="38" spans="1:12" x14ac:dyDescent="0.25">
      <c r="A38" s="416" t="s">
        <v>5</v>
      </c>
      <c r="B38" s="416" t="s">
        <v>6</v>
      </c>
      <c r="C38" s="416" t="s">
        <v>7</v>
      </c>
      <c r="D38" s="405" t="s">
        <v>8</v>
      </c>
      <c r="E38" s="405" t="s">
        <v>9</v>
      </c>
      <c r="F38" s="405" t="s">
        <v>10</v>
      </c>
      <c r="G38" s="405" t="s">
        <v>11</v>
      </c>
      <c r="H38" s="430" t="s">
        <v>12</v>
      </c>
      <c r="I38" s="419"/>
      <c r="J38" s="416" t="s">
        <v>13</v>
      </c>
      <c r="K38" s="405" t="s">
        <v>14</v>
      </c>
      <c r="L38" s="407" t="s">
        <v>15</v>
      </c>
    </row>
    <row r="39" spans="1:12" x14ac:dyDescent="0.25">
      <c r="A39" s="417"/>
      <c r="B39" s="417"/>
      <c r="C39" s="417"/>
      <c r="D39" s="406"/>
      <c r="E39" s="406"/>
      <c r="F39" s="406"/>
      <c r="G39" s="406"/>
      <c r="H39" s="427" t="s">
        <v>16</v>
      </c>
      <c r="I39" s="428"/>
      <c r="J39" s="417"/>
      <c r="K39" s="406"/>
      <c r="L39" s="408"/>
    </row>
    <row r="40" spans="1:12" x14ac:dyDescent="0.25">
      <c r="A40" s="15"/>
      <c r="B40" s="15"/>
      <c r="C40" s="15"/>
      <c r="D40" s="16"/>
      <c r="E40" s="15"/>
      <c r="F40" s="431" t="s">
        <v>105</v>
      </c>
      <c r="G40" s="431"/>
      <c r="H40" s="17"/>
      <c r="I40" s="432" t="s">
        <v>31</v>
      </c>
      <c r="J40" s="432"/>
      <c r="K40" s="255"/>
      <c r="L40" s="41" t="s">
        <v>136</v>
      </c>
    </row>
    <row r="41" spans="1:12" x14ac:dyDescent="0.25">
      <c r="A41" s="19">
        <v>1</v>
      </c>
      <c r="B41" s="20">
        <v>416</v>
      </c>
      <c r="C41" s="76" t="str">
        <f>IF(B41=0," ",VLOOKUP(B41,[1]Спортсмены!B$1:H$65536,2,FALSE))</f>
        <v>Галиулин Константин</v>
      </c>
      <c r="D41" s="77" t="str">
        <f>IF(B41=0," ",VLOOKUP($B41,[1]Спортсмены!$B$1:$H$65536,3,FALSE))</f>
        <v>13.08.1995</v>
      </c>
      <c r="E41" s="71" t="str">
        <f>IF(B41=0," ",IF(VLOOKUP($B41,[1]Спортсмены!$B$1:$H$65536,4,FALSE)=0," ",VLOOKUP($B41,[1]Спортсмены!$B$1:$H$65536,4,FALSE)))</f>
        <v>МС</v>
      </c>
      <c r="F41" s="134" t="str">
        <f>IF(B41=0," ",VLOOKUP($B41,[1]Спортсмены!$B$1:$H$65536,5,FALSE))</f>
        <v>Москва-Костромская</v>
      </c>
      <c r="G41" s="151" t="str">
        <f>IF(B41=0," ",VLOOKUP($B41,[1]Спортсмены!$B$1:$H$65536,6,FALSE))</f>
        <v>Москва ЦСП-Кострома КОСДЮСШОР</v>
      </c>
      <c r="H41" s="75"/>
      <c r="I41" s="218">
        <v>2.7405092592592589E-3</v>
      </c>
      <c r="J41" s="27" t="str">
        <f>IF(I41=0," ",IF(I41&lt;=[1]Разряды!$D$8,[1]Разряды!$D$3,IF(I41&lt;=[1]Разряды!$E$8,[1]Разряды!$E$3,IF(I41&lt;=[1]Разряды!$F$8,[1]Разряды!$F$3,IF(I41&lt;=[1]Разряды!$G$8,[1]Разряды!$G$3,IF(I41&lt;=[1]Разряды!$H$8,[1]Разряды!$H$3,IF(I41&lt;=[1]Разряды!$I$8,[1]Разряды!$I$3,IF(I41&lt;=[1]Разряды!$J$8,[1]Разряды!$J$3,"б/р"))))))))</f>
        <v>1р</v>
      </c>
      <c r="K41" s="71">
        <v>20</v>
      </c>
      <c r="L41" s="76" t="str">
        <f>IF(B41=0," ",VLOOKUP($B41,[1]Спортсмены!$B$1:$H$65536,7,FALSE))</f>
        <v>Фролова Т.С., Лякин С.И.</v>
      </c>
    </row>
    <row r="42" spans="1:12" x14ac:dyDescent="0.25">
      <c r="A42" s="19">
        <v>2</v>
      </c>
      <c r="B42" s="20">
        <v>396</v>
      </c>
      <c r="C42" s="76" t="str">
        <f>IF(B42=0," ",VLOOKUP(B42,[1]Спортсмены!B$1:H$65536,2,FALSE))</f>
        <v>Журавлев Михаил</v>
      </c>
      <c r="D42" s="77" t="str">
        <f>IF(B42=0," ",VLOOKUP($B42,[1]Спортсмены!$B$1:$H$65536,3,FALSE))</f>
        <v>25.09.1996</v>
      </c>
      <c r="E42" s="71" t="str">
        <f>IF(B42=0," ",IF(VLOOKUP($B42,[1]Спортсмены!$B$1:$H$65536,4,FALSE)=0," ",VLOOKUP($B42,[1]Спортсмены!$B$1:$H$65536,4,FALSE)))</f>
        <v>1р</v>
      </c>
      <c r="F42" s="76" t="str">
        <f>IF(B42=0," ",VLOOKUP($B42,[1]Спортсмены!$B$1:$H$65536,5,FALSE))</f>
        <v>Ивановская</v>
      </c>
      <c r="G42" s="76" t="str">
        <f>IF(B42=0," ",VLOOKUP($B42,[1]Спортсмены!$B$1:$H$65536,6,FALSE))</f>
        <v>Иваново, ИГЭУ им. В.И. Ленина</v>
      </c>
      <c r="H42" s="215"/>
      <c r="I42" s="331">
        <v>2.7636574074074074E-3</v>
      </c>
      <c r="J42" s="27" t="str">
        <f>IF(I42=0," ",IF(I42&lt;=[1]Разряды!$D$8,[1]Разряды!$D$3,IF(I42&lt;=[1]Разряды!$E$8,[1]Разряды!$E$3,IF(I42&lt;=[1]Разряды!$F$8,[1]Разряды!$F$3,IF(I42&lt;=[1]Разряды!$G$8,[1]Разряды!$G$3,IF(I42&lt;=[1]Разряды!$H$8,[1]Разряды!$H$3,IF(I42&lt;=[1]Разряды!$I$8,[1]Разряды!$I$3,IF(I42&lt;=[1]Разряды!$J$8,[1]Разряды!$J$3,"б/р"))))))))</f>
        <v>1р</v>
      </c>
      <c r="K42" s="103" t="s">
        <v>28</v>
      </c>
      <c r="L42" s="134" t="str">
        <f>IF(B42=0," ",VLOOKUP($B42,[1]Спортсмены!$B$1:$H$65536,7,FALSE))</f>
        <v>Гильмутдинов Ю.В., Лукичев А.В.</v>
      </c>
    </row>
    <row r="43" spans="1:12" x14ac:dyDescent="0.25">
      <c r="A43" s="19">
        <v>3</v>
      </c>
      <c r="B43" s="20">
        <v>399</v>
      </c>
      <c r="C43" s="76" t="str">
        <f>IF(B43=0," ",VLOOKUP(B43,[1]Спортсмены!B$1:H$65536,2,FALSE))</f>
        <v>Куфтырев Дмитрий</v>
      </c>
      <c r="D43" s="77" t="str">
        <f>IF(B43=0," ",VLOOKUP($B43,[1]Спортсмены!$B$1:$H$65536,3,FALSE))</f>
        <v>29.09.1995</v>
      </c>
      <c r="E43" s="71" t="str">
        <f>IF(B43=0," ",IF(VLOOKUP($B43,[1]Спортсмены!$B$1:$H$65536,4,FALSE)=0," ",VLOOKUP($B43,[1]Спортсмены!$B$1:$H$65536,4,FALSE)))</f>
        <v>КМС</v>
      </c>
      <c r="F43" s="76" t="str">
        <f>IF(B43=0," ",VLOOKUP($B43,[1]Спортсмены!$B$1:$H$65536,5,FALSE))</f>
        <v>Ивановская</v>
      </c>
      <c r="G43" s="76" t="str">
        <f>IF(B43=0," ",VLOOKUP($B43,[1]Спортсмены!$B$1:$H$65536,6,FALSE))</f>
        <v>Иваново, ИГЭУ им. В.И. Ленина</v>
      </c>
      <c r="H43" s="75"/>
      <c r="I43" s="218">
        <v>2.8107638888888891E-3</v>
      </c>
      <c r="J43" s="27" t="str">
        <f>IF(I43=0," ",IF(I43&lt;=[1]Разряды!$D$8,[1]Разряды!$D$3,IF(I43&lt;=[1]Разряды!$E$8,[1]Разряды!$E$3,IF(I43&lt;=[1]Разряды!$F$8,[1]Разряды!$F$3,IF(I43&lt;=[1]Разряды!$G$8,[1]Разряды!$G$3,IF(I43&lt;=[1]Разряды!$H$8,[1]Разряды!$H$3,IF(I43&lt;=[1]Разряды!$I$8,[1]Разряды!$I$3,IF(I43&lt;=[1]Разряды!$J$8,[1]Разряды!$J$3,"б/р"))))))))</f>
        <v>1р</v>
      </c>
      <c r="K43" s="103" t="s">
        <v>19</v>
      </c>
      <c r="L43" s="284" t="str">
        <f>IF(B43=0," ",VLOOKUP($B43,[1]Спортсмены!$B$1:$H$65536,7,FALSE))</f>
        <v>Гильмутдинов Ю.В., Куфтырев А.Л.</v>
      </c>
    </row>
    <row r="44" spans="1:12" x14ac:dyDescent="0.25">
      <c r="A44" s="27">
        <v>4</v>
      </c>
      <c r="B44" s="20">
        <v>256</v>
      </c>
      <c r="C44" s="76" t="str">
        <f>IF(B44=0," ",VLOOKUP(B44,[1]Спортсмены!B$1:H$65536,2,FALSE))</f>
        <v>Пушкарев Максим</v>
      </c>
      <c r="D44" s="77" t="str">
        <f>IF(B44=0," ",VLOOKUP($B44,[1]Спортсмены!$B$1:$H$65536,3,FALSE))</f>
        <v>27.12.1996</v>
      </c>
      <c r="E44" s="71" t="str">
        <f>IF(B44=0," ",IF(VLOOKUP($B44,[1]Спортсмены!$B$1:$H$65536,4,FALSE)=0," ",VLOOKUP($B44,[1]Спортсмены!$B$1:$H$65536,4,FALSE)))</f>
        <v>КМС</v>
      </c>
      <c r="F44" s="76" t="str">
        <f>IF(B44=0," ",VLOOKUP($B44,[1]Спортсмены!$B$1:$H$65536,5,FALSE))</f>
        <v>Владимирская</v>
      </c>
      <c r="G44" s="76" t="str">
        <f>IF(B44=0," ",VLOOKUP($B44,[1]Спортсмены!$B$1:$H$65536,6,FALSE))</f>
        <v>Владимир, СДЮСШОР-4</v>
      </c>
      <c r="H44" s="75"/>
      <c r="I44" s="218">
        <v>2.8413194444444445E-3</v>
      </c>
      <c r="J44" s="27" t="str">
        <f>IF(I44=0," ",IF(I44&lt;=[1]Разряды!$D$8,[1]Разряды!$D$3,IF(I44&lt;=[1]Разряды!$E$8,[1]Разряды!$E$3,IF(I44&lt;=[1]Разряды!$F$8,[1]Разряды!$F$3,IF(I44&lt;=[1]Разряды!$G$8,[1]Разряды!$G$3,IF(I44&lt;=[1]Разряды!$H$8,[1]Разряды!$H$3,IF(I44&lt;=[1]Разряды!$I$8,[1]Разряды!$I$3,IF(I44&lt;=[1]Разряды!$J$8,[1]Разряды!$J$3,"б/р"))))))))</f>
        <v>1р</v>
      </c>
      <c r="K44" s="103">
        <v>17</v>
      </c>
      <c r="L44" s="74" t="str">
        <f>IF(B44=0," ",VLOOKUP($B44,[1]Спортсмены!$B$1:$H$65536,7,FALSE))</f>
        <v>Герцен Е.А., Саков А.П.</v>
      </c>
    </row>
    <row r="45" spans="1:12" x14ac:dyDescent="0.25">
      <c r="A45" s="27">
        <v>5</v>
      </c>
      <c r="B45" s="20">
        <v>47</v>
      </c>
      <c r="C45" s="76" t="str">
        <f>IF(B45=0," ",VLOOKUP(B45,[1]Спортсмены!B$1:H$65536,2,FALSE))</f>
        <v>Тараканов Кирилл</v>
      </c>
      <c r="D45" s="77" t="str">
        <f>IF(B45=0," ",VLOOKUP($B45,[1]Спортсмены!$B$1:$H$65536,3,FALSE))</f>
        <v>18.12.1996</v>
      </c>
      <c r="E45" s="71" t="str">
        <f>IF(B45=0," ",IF(VLOOKUP($B45,[1]Спортсмены!$B$1:$H$65536,4,FALSE)=0," ",VLOOKUP($B45,[1]Спортсмены!$B$1:$H$65536,4,FALSE)))</f>
        <v>КМС</v>
      </c>
      <c r="F45" s="74" t="str">
        <f>IF(B45=0," ",VLOOKUP($B45,[1]Спортсмены!$B$1:$H$65536,5,FALSE))</f>
        <v>Ярославская</v>
      </c>
      <c r="G45" s="76" t="str">
        <f>IF(B45=0," ",VLOOKUP($B45,[1]Спортсмены!$B$1:$H$65536,6,FALSE))</f>
        <v>Ярославль, СДЮСШОР-19</v>
      </c>
      <c r="H45" s="75"/>
      <c r="I45" s="218">
        <v>2.8731481481481485E-3</v>
      </c>
      <c r="J45" s="27" t="str">
        <f>IF(I45=0," ",IF(I45&lt;=[1]Разряды!$D$8,[1]Разряды!$D$3,IF(I45&lt;=[1]Разряды!$E$8,[1]Разряды!$E$3,IF(I45&lt;=[1]Разряды!$F$8,[1]Разряды!$F$3,IF(I45&lt;=[1]Разряды!$G$8,[1]Разряды!$G$3,IF(I45&lt;=[1]Разряды!$H$8,[1]Разряды!$H$3,IF(I45&lt;=[1]Разряды!$I$8,[1]Разряды!$I$3,IF(I45&lt;=[1]Разряды!$J$8,[1]Разряды!$J$3,"б/р"))))))))</f>
        <v>1р</v>
      </c>
      <c r="K45" s="103">
        <v>15</v>
      </c>
      <c r="L45" s="74" t="str">
        <f>IF(B45=0," ",VLOOKUP($B45,[1]Спортсмены!$B$1:$H$65536,7,FALSE))</f>
        <v>Таракановы Ю.Ф., А.В.</v>
      </c>
    </row>
    <row r="46" spans="1:12" x14ac:dyDescent="0.25">
      <c r="A46" s="27">
        <v>6</v>
      </c>
      <c r="B46" s="35">
        <v>473</v>
      </c>
      <c r="C46" s="76" t="str">
        <f>IF(B46=0," ",VLOOKUP(B46,[1]Спортсмены!B$1:H$65536,2,FALSE))</f>
        <v>Шульгин Дмитрий</v>
      </c>
      <c r="D46" s="77" t="str">
        <f>IF(B46=0," ",VLOOKUP($B46,[1]Спортсмены!$B$1:$H$65536,3,FALSE))</f>
        <v>16.10.1995</v>
      </c>
      <c r="E46" s="71" t="str">
        <f>IF(B46=0," ",IF(VLOOKUP($B46,[1]Спортсмены!$B$1:$H$65536,4,FALSE)=0," ",VLOOKUP($B46,[1]Спортсмены!$B$1:$H$65536,4,FALSE)))</f>
        <v>1р</v>
      </c>
      <c r="F46" s="76" t="str">
        <f>IF(B46=0," ",VLOOKUP($B46,[1]Спортсмены!$B$1:$H$65536,5,FALSE))</f>
        <v>Вологодская</v>
      </c>
      <c r="G46" s="76" t="str">
        <f>IF(B46=0," ",VLOOKUP($B46,[1]Спортсмены!$B$1:$H$65536,6,FALSE))</f>
        <v>Вологда, ВоГУ</v>
      </c>
      <c r="H46" s="75"/>
      <c r="I46" s="218">
        <v>2.8939814814814818E-3</v>
      </c>
      <c r="J46" s="27" t="str">
        <f>IF(I46=0," ",IF(I46&lt;=[1]Разряды!$D$8,[1]Разряды!$D$3,IF(I46&lt;=[1]Разряды!$E$8,[1]Разряды!$E$3,IF(I46&lt;=[1]Разряды!$F$8,[1]Разряды!$F$3,IF(I46&lt;=[1]Разряды!$G$8,[1]Разряды!$G$3,IF(I46&lt;=[1]Разряды!$H$8,[1]Разряды!$H$3,IF(I46&lt;=[1]Разряды!$I$8,[1]Разряды!$I$3,IF(I46&lt;=[1]Разряды!$J$8,[1]Разряды!$J$3,"б/р"))))))))</f>
        <v>2р</v>
      </c>
      <c r="K46" s="103" t="s">
        <v>19</v>
      </c>
      <c r="L46" s="76" t="str">
        <f>IF(B46=0," ",VLOOKUP($B46,[1]Спортсмены!$B$1:$H$65536,7,FALSE))</f>
        <v>Кошелев Е.Ю., Виселев В.Д.</v>
      </c>
    </row>
    <row r="47" spans="1:12" x14ac:dyDescent="0.25">
      <c r="A47" s="27">
        <v>7</v>
      </c>
      <c r="B47" s="20">
        <v>194</v>
      </c>
      <c r="C47" s="76" t="str">
        <f>IF(B47=0," ",VLOOKUP(B47,[1]Спортсмены!B$1:H$65536,2,FALSE))</f>
        <v>Лукша Владислав</v>
      </c>
      <c r="D47" s="77" t="str">
        <f>IF(B47=0," ",VLOOKUP($B47,[1]Спортсмены!$B$1:$H$65536,3,FALSE))</f>
        <v>14.01.1996</v>
      </c>
      <c r="E47" s="71" t="str">
        <f>IF(B47=0," ",IF(VLOOKUP($B47,[1]Спортсмены!$B$1:$H$65536,4,FALSE)=0," ",VLOOKUP($B47,[1]Спортсмены!$B$1:$H$65536,4,FALSE)))</f>
        <v>2р</v>
      </c>
      <c r="F47" s="76" t="str">
        <f>IF(B47=0," ",VLOOKUP($B47,[1]Спортсмены!$B$1:$H$65536,5,FALSE))</f>
        <v>Архангельская</v>
      </c>
      <c r="G47" s="76" t="str">
        <f>IF(B47=0," ",VLOOKUP($B47,[1]Спортсмены!$B$1:$H$65536,6,FALSE))</f>
        <v>Архангельск, ГАУ АО "РЦСП "Поморье"</v>
      </c>
      <c r="H47" s="75"/>
      <c r="I47" s="218">
        <v>3.0092592592592588E-3</v>
      </c>
      <c r="J47" s="27" t="str">
        <f>IF(I47=0," ",IF(I47&lt;=[1]Разряды!$D$8,[1]Разряды!$D$3,IF(I47&lt;=[1]Разряды!$E$8,[1]Разряды!$E$3,IF(I47&lt;=[1]Разряды!$F$8,[1]Разряды!$F$3,IF(I47&lt;=[1]Разряды!$G$8,[1]Разряды!$G$3,IF(I47&lt;=[1]Разряды!$H$8,[1]Разряды!$H$3,IF(I47&lt;=[1]Разряды!$I$8,[1]Разряды!$I$3,IF(I47&lt;=[1]Разряды!$J$8,[1]Разряды!$J$3,"б/р"))))))))</f>
        <v>2р</v>
      </c>
      <c r="K47" s="103">
        <v>0</v>
      </c>
      <c r="L47" s="76" t="str">
        <f>IF(B47=0," ",VLOOKUP($B47,[1]Спортсмены!$B$1:$H$65536,7,FALSE))</f>
        <v>Чернов А.В.</v>
      </c>
    </row>
    <row r="48" spans="1:12" x14ac:dyDescent="0.25">
      <c r="A48" s="27">
        <v>8</v>
      </c>
      <c r="B48" s="80">
        <v>19</v>
      </c>
      <c r="C48" s="76" t="str">
        <f>IF(B48=0," ",VLOOKUP(B48,[1]Спортсмены!B$1:H$65536,2,FALSE))</f>
        <v>Костров Дмитрий</v>
      </c>
      <c r="D48" s="77" t="str">
        <f>IF(B48=0," ",VLOOKUP($B48,[1]Спортсмены!$B$1:$H$65536,3,FALSE))</f>
        <v>01.11.1994</v>
      </c>
      <c r="E48" s="71" t="str">
        <f>IF(B48=0," ",IF(VLOOKUP($B48,[1]Спортсмены!$B$1:$H$65536,4,FALSE)=0," ",VLOOKUP($B48,[1]Спортсмены!$B$1:$H$65536,4,FALSE)))</f>
        <v>1р</v>
      </c>
      <c r="F48" s="76" t="str">
        <f>IF(B48=0," ",VLOOKUP($B48,[1]Спортсмены!$B$1:$H$65536,5,FALSE))</f>
        <v>Ярославская</v>
      </c>
      <c r="G48" s="76" t="str">
        <f>IF(B48=0," ",VLOOKUP($B48,[1]Спортсмены!$B$1:$H$65536,6,FALSE))</f>
        <v>Ярославль, СДЮСШОР-19</v>
      </c>
      <c r="H48" s="75"/>
      <c r="I48" s="218">
        <v>3.0244212962962959E-3</v>
      </c>
      <c r="J48" s="27" t="str">
        <f>IF(I48=0," ",IF(I48&lt;=[1]Разряды!$D$8,[1]Разряды!$D$3,IF(I48&lt;=[1]Разряды!$E$8,[1]Разряды!$E$3,IF(I48&lt;=[1]Разряды!$F$8,[1]Разряды!$F$3,IF(I48&lt;=[1]Разряды!$G$8,[1]Разряды!$G$3,IF(I48&lt;=[1]Разряды!$H$8,[1]Разряды!$H$3,IF(I48&lt;=[1]Разряды!$I$8,[1]Разряды!$I$3,IF(I48&lt;=[1]Разряды!$J$8,[1]Разряды!$J$3,"б/р"))))))))</f>
        <v>2р</v>
      </c>
      <c r="K48" s="103" t="s">
        <v>19</v>
      </c>
      <c r="L48" s="76" t="str">
        <f>IF(B48=0," ",VLOOKUP($B48,[1]Спортсмены!$B$1:$H$65536,7,FALSE))</f>
        <v>Круговой К.Н.</v>
      </c>
    </row>
    <row r="49" spans="1:12" x14ac:dyDescent="0.25">
      <c r="A49" s="90"/>
      <c r="B49" s="80"/>
      <c r="C49" s="250"/>
      <c r="D49" s="332"/>
      <c r="E49" s="103"/>
      <c r="F49" s="333"/>
      <c r="G49" s="333"/>
      <c r="H49" s="334"/>
      <c r="I49" s="218"/>
      <c r="J49" s="27"/>
      <c r="K49" s="71"/>
      <c r="L49" s="76"/>
    </row>
    <row r="50" spans="1:12" ht="15.75" x14ac:dyDescent="0.25">
      <c r="A50" s="90"/>
      <c r="B50" s="80"/>
      <c r="C50" s="61"/>
      <c r="D50" s="91"/>
      <c r="E50" s="15"/>
      <c r="F50" s="420" t="s">
        <v>22</v>
      </c>
      <c r="G50" s="420"/>
      <c r="H50" s="92"/>
      <c r="I50" s="421" t="s">
        <v>31</v>
      </c>
      <c r="J50" s="421"/>
      <c r="K50" s="255"/>
      <c r="L50" s="41" t="s">
        <v>137</v>
      </c>
    </row>
    <row r="51" spans="1:12" x14ac:dyDescent="0.25">
      <c r="A51" s="19">
        <v>1</v>
      </c>
      <c r="B51" s="20">
        <v>420</v>
      </c>
      <c r="C51" s="21" t="str">
        <f>IF(B51=0," ",VLOOKUP(B51,[1]Спортсмены!B$1:H$65536,2,FALSE))</f>
        <v>Ремезов Алексей</v>
      </c>
      <c r="D51" s="22" t="str">
        <f>IF(B51=0," ",VLOOKUP($B51,[1]Спортсмены!$B$1:$H$65536,3,FALSE))</f>
        <v>13.05.1989</v>
      </c>
      <c r="E51" s="23" t="str">
        <f>IF(B51=0," ",IF(VLOOKUP($B51,[1]Спортсмены!$B$1:$H$65536,4,FALSE)=0," ",VLOOKUP($B51,[1]Спортсмены!$B$1:$H$65536,4,FALSE)))</f>
        <v>МС</v>
      </c>
      <c r="F51" s="21" t="str">
        <f>IF(B51=0," ",VLOOKUP($B51,[1]Спортсмены!$B$1:$H$65536,5,FALSE))</f>
        <v>Костромская</v>
      </c>
      <c r="G51" s="21" t="str">
        <f>IF(B51=0," ",VLOOKUP($B51,[1]Спортсмены!$B$1:$H$65536,6,FALSE))</f>
        <v>Кострома, КОСДЮСШОР</v>
      </c>
      <c r="H51" s="24"/>
      <c r="I51" s="84">
        <v>2.7182870370370369E-3</v>
      </c>
      <c r="J51" s="26" t="str">
        <f>IF(I51=0," ",IF(I51&lt;=[1]Разряды!$D$8,[1]Разряды!$D$3,IF(I51&lt;=[1]Разряды!$E$8,[1]Разряды!$E$3,IF(I51&lt;=[1]Разряды!$F$8,[1]Разряды!$F$3,IF(I51&lt;=[1]Разряды!$G$8,[1]Разряды!$G$3,IF(I51&lt;=[1]Разряды!$H$8,[1]Разряды!$H$3,IF(I51&lt;=[1]Разряды!$I$8,[1]Разряды!$I$3,IF(I51&lt;=[1]Разряды!$J$8,[1]Разряды!$J$3,"б/р"))))))))</f>
        <v>кмс</v>
      </c>
      <c r="K51" s="26">
        <v>20</v>
      </c>
      <c r="L51" s="21" t="str">
        <f>IF(B51=0," ",VLOOKUP($B51,[1]Спортсмены!$B$1:$H$65536,7,FALSE))</f>
        <v>Дружков А.Н.</v>
      </c>
    </row>
    <row r="52" spans="1:12" x14ac:dyDescent="0.25">
      <c r="A52" s="19">
        <v>2</v>
      </c>
      <c r="B52" s="26">
        <v>320</v>
      </c>
      <c r="C52" s="21" t="str">
        <f>IF(B52=0," ",VLOOKUP(B52,[1]Спортсмены!B$1:H$65536,2,FALSE))</f>
        <v>Миронов Евгений</v>
      </c>
      <c r="D52" s="22" t="str">
        <f>IF(B52=0," ",VLOOKUP($B52,[1]Спортсмены!$B$1:$H$65536,3,FALSE))</f>
        <v>21.04.1993</v>
      </c>
      <c r="E52" s="23" t="str">
        <f>IF(B52=0," ",IF(VLOOKUP($B52,[1]Спортсмены!$B$1:$H$65536,4,FALSE)=0," ",VLOOKUP($B52,[1]Спортсмены!$B$1:$H$65536,4,FALSE)))</f>
        <v>КМС</v>
      </c>
      <c r="F52" s="21" t="str">
        <f>IF(B52=0," ",VLOOKUP($B52,[1]Спортсмены!$B$1:$H$65536,5,FALSE))</f>
        <v>Мурманская</v>
      </c>
      <c r="G52" s="21" t="str">
        <f>IF(B52=0," ",VLOOKUP($B52,[1]Спортсмены!$B$1:$H$65536,6,FALSE))</f>
        <v>Мурманск, СДЮСШОР № 4, ЦСП</v>
      </c>
      <c r="H52" s="24"/>
      <c r="I52" s="84">
        <v>2.7454861111111113E-3</v>
      </c>
      <c r="J52" s="26" t="str">
        <f>IF(I52=0," ",IF(I52&lt;=[1]Разряды!$D$8,[1]Разряды!$D$3,IF(I52&lt;=[1]Разряды!$E$8,[1]Разряды!$E$3,IF(I52&lt;=[1]Разряды!$F$8,[1]Разряды!$F$3,IF(I52&lt;=[1]Разряды!$G$8,[1]Разряды!$G$3,IF(I52&lt;=[1]Разряды!$H$8,[1]Разряды!$H$3,IF(I52&lt;=[1]Разряды!$I$8,[1]Разряды!$I$3,IF(I52&lt;=[1]Разряды!$J$8,[1]Разряды!$J$3,"б/р"))))))))</f>
        <v>1р</v>
      </c>
      <c r="K52" s="16">
        <v>0</v>
      </c>
      <c r="L52" s="21" t="str">
        <f>IF(B52=0," ",VLOOKUP($B52,[1]Спортсмены!$B$1:$H$65536,7,FALSE))</f>
        <v>Кацан Т.Н.</v>
      </c>
    </row>
    <row r="53" spans="1:12" x14ac:dyDescent="0.25">
      <c r="A53" s="19">
        <v>3</v>
      </c>
      <c r="B53" s="26">
        <v>72</v>
      </c>
      <c r="C53" s="21" t="str">
        <f>IF(B53=0," ",VLOOKUP(B53,[1]Спортсмены!B$1:H$65536,2,FALSE))</f>
        <v>Гусев Роман</v>
      </c>
      <c r="D53" s="22" t="str">
        <f>IF(B53=0," ",VLOOKUP($B53,[1]Спортсмены!$B$1:$H$65536,3,FALSE))</f>
        <v>08.04.1987</v>
      </c>
      <c r="E53" s="23" t="str">
        <f>IF(B53=0," ",IF(VLOOKUP($B53,[1]Спортсмены!$B$1:$H$65536,4,FALSE)=0," ",VLOOKUP($B53,[1]Спортсмены!$B$1:$H$65536,4,FALSE)))</f>
        <v>МС</v>
      </c>
      <c r="F53" s="21" t="str">
        <f>IF(B53=0," ",VLOOKUP($B53,[1]Спортсмены!$B$1:$H$65536,5,FALSE))</f>
        <v>Ярославская</v>
      </c>
      <c r="G53" s="21" t="str">
        <f>IF(B53=0," ",VLOOKUP($B53,[1]Спортсмены!$B$1:$H$65536,6,FALSE))</f>
        <v>Рыбинск, СДЮСШОР-2</v>
      </c>
      <c r="H53" s="24"/>
      <c r="I53" s="84">
        <v>2.7708333333333335E-3</v>
      </c>
      <c r="J53" s="26" t="str">
        <f>IF(I53=0," ",IF(I53&lt;=[1]Разряды!$D$8,[1]Разряды!$D$3,IF(I53&lt;=[1]Разряды!$E$8,[1]Разряды!$E$3,IF(I53&lt;=[1]Разряды!$F$8,[1]Разряды!$F$3,IF(I53&lt;=[1]Разряды!$G$8,[1]Разряды!$G$3,IF(I53&lt;=[1]Разряды!$H$8,[1]Разряды!$H$3,IF(I53&lt;=[1]Разряды!$I$8,[1]Разряды!$I$3,IF(I53&lt;=[1]Разряды!$J$8,[1]Разряды!$J$3,"б/р"))))))))</f>
        <v>1р</v>
      </c>
      <c r="K53" s="15">
        <v>0</v>
      </c>
      <c r="L53" s="21" t="str">
        <f>IF(B53=0," ",VLOOKUP($B53,[1]Спортсмены!$B$1:$H$65536,7,FALSE))</f>
        <v>Чупров Ю.Е.</v>
      </c>
    </row>
    <row r="54" spans="1:12" x14ac:dyDescent="0.25">
      <c r="A54" s="27">
        <v>4</v>
      </c>
      <c r="B54" s="20">
        <v>191</v>
      </c>
      <c r="C54" s="21" t="str">
        <f>IF(B54=0," ",VLOOKUP(B54,[1]Спортсмены!B$1:H$65536,2,FALSE))</f>
        <v>Якимович Владимир</v>
      </c>
      <c r="D54" s="22" t="str">
        <f>IF(B54=0," ",VLOOKUP($B54,[1]Спортсмены!$B$1:$H$65536,3,FALSE))</f>
        <v>16.10.1993</v>
      </c>
      <c r="E54" s="23" t="str">
        <f>IF(B54=0," ",IF(VLOOKUP($B54,[1]Спортсмены!$B$1:$H$65536,4,FALSE)=0," ",VLOOKUP($B54,[1]Спортсмены!$B$1:$H$65536,4,FALSE)))</f>
        <v>1р</v>
      </c>
      <c r="F54" s="21" t="str">
        <f>IF(B54=0," ",VLOOKUP($B54,[1]Спортсмены!$B$1:$H$65536,5,FALSE))</f>
        <v>Архангельская</v>
      </c>
      <c r="G54" s="21" t="str">
        <f>IF(B54=0," ",VLOOKUP($B54,[1]Спортсмены!$B$1:$H$65536,6,FALSE))</f>
        <v>Котлас, ГБПОУ АО "КПК"</v>
      </c>
      <c r="H54" s="24"/>
      <c r="I54" s="84">
        <v>2.818634259259259E-3</v>
      </c>
      <c r="J54" s="26" t="str">
        <f>IF(I54=0," ",IF(I54&lt;=[1]Разряды!$D$8,[1]Разряды!$D$3,IF(I54&lt;=[1]Разряды!$E$8,[1]Разряды!$E$3,IF(I54&lt;=[1]Разряды!$F$8,[1]Разряды!$F$3,IF(I54&lt;=[1]Разряды!$G$8,[1]Разряды!$G$3,IF(I54&lt;=[1]Разряды!$H$8,[1]Разряды!$H$3,IF(I54&lt;=[1]Разряды!$I$8,[1]Разряды!$I$3,IF(I54&lt;=[1]Разряды!$J$8,[1]Разряды!$J$3,"б/р"))))))))</f>
        <v>1р</v>
      </c>
      <c r="K54" s="16">
        <v>0</v>
      </c>
      <c r="L54" s="21" t="str">
        <f>IF(B54=0," ",VLOOKUP($B54,[1]Спортсмены!$B$1:$H$65536,7,FALSE))</f>
        <v>Комлев С.А.</v>
      </c>
    </row>
    <row r="55" spans="1:12" x14ac:dyDescent="0.25">
      <c r="A55" s="27">
        <v>5</v>
      </c>
      <c r="B55" s="20">
        <v>322</v>
      </c>
      <c r="C55" s="21" t="str">
        <f>IF(B55=0," ",VLOOKUP(B55,[1]Спортсмены!B$1:H$65536,2,FALSE))</f>
        <v>Улижов Вадим</v>
      </c>
      <c r="D55" s="22" t="str">
        <f>IF(B55=0," ",VLOOKUP($B55,[1]Спортсмены!$B$1:$H$65536,3,FALSE))</f>
        <v>18.12.1977</v>
      </c>
      <c r="E55" s="23" t="str">
        <f>IF(B55=0," ",IF(VLOOKUP($B55,[1]Спортсмены!$B$1:$H$65536,4,FALSE)=0," ",VLOOKUP($B55,[1]Спортсмены!$B$1:$H$65536,4,FALSE)))</f>
        <v>КМС</v>
      </c>
      <c r="F55" s="21" t="str">
        <f>IF(B55=0," ",VLOOKUP($B55,[1]Спортсмены!$B$1:$H$65536,5,FALSE))</f>
        <v>Мурманская</v>
      </c>
      <c r="G55" s="21" t="str">
        <f>IF(B55=0," ",VLOOKUP($B55,[1]Спортсмены!$B$1:$H$65536,6,FALSE))</f>
        <v>Мурманск, СДЮСШОР № 4</v>
      </c>
      <c r="H55" s="24"/>
      <c r="I55" s="84">
        <v>2.8917824074074071E-3</v>
      </c>
      <c r="J55" s="26" t="str">
        <f>IF(I55=0," ",IF(I55&lt;=[1]Разряды!$D$8,[1]Разряды!$D$3,IF(I55&lt;=[1]Разряды!$E$8,[1]Разряды!$E$3,IF(I55&lt;=[1]Разряды!$F$8,[1]Разряды!$F$3,IF(I55&lt;=[1]Разряды!$G$8,[1]Разряды!$G$3,IF(I55&lt;=[1]Разряды!$H$8,[1]Разряды!$H$3,IF(I55&lt;=[1]Разряды!$I$8,[1]Разряды!$I$3,IF(I55&lt;=[1]Разряды!$J$8,[1]Разряды!$J$3,"б/р"))))))))</f>
        <v>2р</v>
      </c>
      <c r="K55" s="16">
        <v>0</v>
      </c>
      <c r="L55" s="21" t="str">
        <f>IF(B55=0," ",VLOOKUP($B55,[1]Спортсмены!$B$1:$H$65536,7,FALSE))</f>
        <v>Ахметов А.Р.</v>
      </c>
    </row>
    <row r="56" spans="1:12" x14ac:dyDescent="0.25">
      <c r="A56" s="64">
        <v>6</v>
      </c>
      <c r="B56" s="20">
        <v>343</v>
      </c>
      <c r="C56" s="21" t="str">
        <f>IF(B56=0," ",VLOOKUP(B56,[1]Спортсмены!B$1:H$65536,2,FALSE))</f>
        <v>Морохин Николай</v>
      </c>
      <c r="D56" s="22" t="str">
        <f>IF(B56=0," ",VLOOKUP($B56,[1]Спортсмены!$B$1:$H$65536,3,FALSE))</f>
        <v>16.08.1993</v>
      </c>
      <c r="E56" s="23" t="str">
        <f>IF(B56=0," ",IF(VLOOKUP($B56,[1]Спортсмены!$B$1:$H$65536,4,FALSE)=0," ",VLOOKUP($B56,[1]Спортсмены!$B$1:$H$65536,4,FALSE)))</f>
        <v>1р</v>
      </c>
      <c r="F56" s="21" t="str">
        <f>IF(B56=0," ",VLOOKUP($B56,[1]Спортсмены!$B$1:$H$65536,5,FALSE))</f>
        <v>Рес-ка Коми</v>
      </c>
      <c r="G56" s="21" t="str">
        <f>IF(B56=0," ",VLOOKUP($B56,[1]Спортсмены!$B$1:$H$65536,6,FALSE))</f>
        <v>Сыктывкар, КДЮСШ № 1</v>
      </c>
      <c r="H56" s="24"/>
      <c r="I56" s="84">
        <v>2.9680555555555554E-3</v>
      </c>
      <c r="J56" s="26" t="str">
        <f>IF(I56=0," ",IF(I56&lt;=[1]Разряды!$D$8,[1]Разряды!$D$3,IF(I56&lt;=[1]Разряды!$E$8,[1]Разряды!$E$3,IF(I56&lt;=[1]Разряды!$F$8,[1]Разряды!$F$3,IF(I56&lt;=[1]Разряды!$G$8,[1]Разряды!$G$3,IF(I56&lt;=[1]Разряды!$H$8,[1]Разряды!$H$3,IF(I56&lt;=[1]Разряды!$I$8,[1]Разряды!$I$3,IF(I56&lt;=[1]Разряды!$J$8,[1]Разряды!$J$3,"б/р"))))))))</f>
        <v>2р</v>
      </c>
      <c r="K56" s="16">
        <v>0</v>
      </c>
      <c r="L56" s="21" t="str">
        <f>IF(B56=0," ",VLOOKUP($B56,[1]Спортсмены!$B$1:$H$65536,7,FALSE))</f>
        <v>Панюкова М.А.</v>
      </c>
    </row>
    <row r="57" spans="1:12" ht="15.75" thickBot="1" x14ac:dyDescent="0.3">
      <c r="A57" s="45"/>
      <c r="B57" s="45"/>
      <c r="C57" s="45"/>
      <c r="D57" s="45"/>
      <c r="E57" s="45"/>
      <c r="F57" s="45"/>
      <c r="G57" s="45"/>
      <c r="H57" s="101"/>
      <c r="I57" s="101"/>
      <c r="J57" s="45"/>
      <c r="K57" s="45"/>
      <c r="L57" s="45"/>
    </row>
    <row r="58" spans="1:12" ht="15.75" thickTop="1" x14ac:dyDescent="0.25">
      <c r="A58" s="46"/>
      <c r="B58" s="46"/>
      <c r="C58" s="46"/>
      <c r="D58" s="46"/>
      <c r="E58" s="46"/>
      <c r="F58" s="46"/>
      <c r="G58" s="46"/>
      <c r="H58" s="94"/>
      <c r="I58" s="94"/>
      <c r="J58" s="46"/>
      <c r="K58" s="46"/>
      <c r="L58" s="46"/>
    </row>
    <row r="59" spans="1:12" x14ac:dyDescent="0.25">
      <c r="A59" s="46"/>
      <c r="B59" s="46"/>
      <c r="C59" s="46"/>
      <c r="D59" s="46"/>
      <c r="E59" s="46"/>
      <c r="F59" s="46"/>
      <c r="G59" s="46"/>
      <c r="H59" s="94"/>
      <c r="I59" s="94"/>
      <c r="J59" s="46"/>
      <c r="K59" s="46"/>
      <c r="L59" s="46"/>
    </row>
    <row r="60" spans="1:12" x14ac:dyDescent="0.25">
      <c r="A60" s="46"/>
      <c r="B60" s="46"/>
      <c r="C60" s="46"/>
      <c r="D60" s="46"/>
      <c r="E60" s="46"/>
      <c r="F60" s="46"/>
      <c r="G60" s="46"/>
      <c r="H60" s="94"/>
      <c r="I60" s="94"/>
      <c r="J60" s="46"/>
      <c r="K60" s="46"/>
      <c r="L60" s="46"/>
    </row>
    <row r="61" spans="1:12" x14ac:dyDescent="0.25">
      <c r="A61" s="46"/>
      <c r="B61" s="46"/>
      <c r="C61" s="46"/>
      <c r="D61" s="46"/>
      <c r="E61" s="46"/>
      <c r="F61" s="46"/>
      <c r="G61" s="46"/>
      <c r="H61" s="94"/>
      <c r="I61" s="94"/>
      <c r="J61" s="46"/>
      <c r="K61" s="46"/>
      <c r="L61" s="46"/>
    </row>
    <row r="62" spans="1:12" x14ac:dyDescent="0.25">
      <c r="A62" s="46"/>
      <c r="B62" s="46"/>
      <c r="C62" s="46"/>
      <c r="D62" s="46"/>
      <c r="E62" s="46"/>
      <c r="F62" s="46"/>
      <c r="G62" s="46"/>
      <c r="H62" s="94"/>
      <c r="I62" s="94"/>
      <c r="J62" s="46"/>
      <c r="K62" s="46"/>
      <c r="L62" s="46"/>
    </row>
    <row r="63" spans="1:12" x14ac:dyDescent="0.25">
      <c r="A63" s="46"/>
      <c r="B63" s="46"/>
      <c r="C63" s="46"/>
      <c r="D63" s="46"/>
      <c r="E63" s="46"/>
      <c r="F63" s="46"/>
      <c r="G63" s="46"/>
      <c r="H63" s="94"/>
      <c r="I63" s="94"/>
      <c r="J63" s="46"/>
      <c r="K63" s="46"/>
      <c r="L63" s="46"/>
    </row>
    <row r="64" spans="1:12" x14ac:dyDescent="0.25">
      <c r="A64" s="46"/>
      <c r="B64" s="46"/>
      <c r="C64" s="46"/>
      <c r="D64" s="46"/>
      <c r="E64" s="46"/>
      <c r="F64" s="46"/>
      <c r="G64" s="46"/>
      <c r="H64" s="94"/>
      <c r="I64" s="94"/>
      <c r="J64" s="46"/>
      <c r="K64" s="46"/>
      <c r="L64" s="46"/>
    </row>
    <row r="65" spans="1:12" x14ac:dyDescent="0.25">
      <c r="A65" s="46"/>
      <c r="B65" s="46"/>
      <c r="C65" s="46"/>
      <c r="D65" s="46"/>
      <c r="E65" s="46"/>
      <c r="F65" s="46"/>
      <c r="G65" s="46"/>
      <c r="H65" s="94"/>
      <c r="I65" s="94"/>
      <c r="J65" s="46"/>
      <c r="K65" s="46"/>
      <c r="L65" s="46"/>
    </row>
    <row r="66" spans="1:12" x14ac:dyDescent="0.25">
      <c r="A66" s="46"/>
      <c r="B66" s="46"/>
      <c r="C66" s="46"/>
      <c r="D66" s="46"/>
      <c r="E66" s="46"/>
      <c r="F66" s="46"/>
      <c r="G66" s="46"/>
      <c r="H66" s="94"/>
      <c r="I66" s="94"/>
      <c r="J66" s="46"/>
      <c r="K66" s="46"/>
      <c r="L66" s="46"/>
    </row>
    <row r="67" spans="1:12" x14ac:dyDescent="0.25">
      <c r="A67" s="46"/>
      <c r="B67" s="46"/>
      <c r="C67" s="46"/>
      <c r="D67" s="46"/>
      <c r="E67" s="46"/>
      <c r="F67" s="46"/>
      <c r="G67" s="46"/>
      <c r="H67" s="94"/>
      <c r="I67" s="94"/>
      <c r="J67" s="46"/>
      <c r="K67" s="46"/>
      <c r="L67" s="46"/>
    </row>
    <row r="68" spans="1:12" x14ac:dyDescent="0.25">
      <c r="A68" s="46"/>
      <c r="B68" s="46"/>
      <c r="C68" s="46"/>
      <c r="D68" s="46"/>
      <c r="E68" s="46"/>
      <c r="F68" s="46"/>
      <c r="G68" s="46"/>
      <c r="H68" s="94"/>
      <c r="I68" s="94"/>
      <c r="J68" s="46"/>
      <c r="K68" s="46"/>
      <c r="L68" s="46"/>
    </row>
    <row r="69" spans="1:12" x14ac:dyDescent="0.25">
      <c r="A69" s="46"/>
      <c r="B69" s="46"/>
      <c r="C69" s="46"/>
      <c r="D69" s="46"/>
      <c r="E69" s="46"/>
      <c r="F69" s="46"/>
      <c r="G69" s="46"/>
      <c r="H69" s="94"/>
      <c r="I69" s="94"/>
      <c r="J69" s="46"/>
      <c r="K69" s="46"/>
      <c r="L69" s="46"/>
    </row>
    <row r="70" spans="1:12" x14ac:dyDescent="0.25">
      <c r="A70" s="46"/>
      <c r="B70" s="46"/>
      <c r="C70" s="46"/>
      <c r="D70" s="46"/>
      <c r="E70" s="46"/>
      <c r="F70" s="46"/>
      <c r="G70" s="46"/>
      <c r="H70" s="94"/>
      <c r="I70" s="94"/>
      <c r="J70" s="46"/>
      <c r="K70" s="46"/>
      <c r="L70" s="46"/>
    </row>
    <row r="71" spans="1:12" x14ac:dyDescent="0.25">
      <c r="A71" s="46"/>
      <c r="B71" s="46"/>
      <c r="C71" s="46"/>
      <c r="D71" s="46"/>
      <c r="E71" s="46"/>
      <c r="F71" s="46"/>
      <c r="G71" s="46"/>
      <c r="H71" s="94"/>
      <c r="I71" s="94"/>
      <c r="J71" s="46"/>
      <c r="K71" s="46"/>
      <c r="L71" s="46"/>
    </row>
    <row r="72" spans="1:12" x14ac:dyDescent="0.25">
      <c r="A72" s="46"/>
      <c r="B72" s="46"/>
      <c r="C72" s="46"/>
      <c r="D72" s="46"/>
      <c r="E72" s="46"/>
      <c r="F72" s="46"/>
      <c r="G72" s="46"/>
      <c r="H72" s="94"/>
      <c r="I72" s="94"/>
      <c r="J72" s="46"/>
      <c r="K72" s="46"/>
      <c r="L72" s="46"/>
    </row>
    <row r="73" spans="1:12" x14ac:dyDescent="0.25">
      <c r="A73" s="46"/>
      <c r="B73" s="46"/>
      <c r="C73" s="46"/>
      <c r="D73" s="46"/>
      <c r="E73" s="46"/>
      <c r="F73" s="46"/>
      <c r="G73" s="46"/>
      <c r="H73" s="94"/>
      <c r="I73" s="94"/>
      <c r="J73" s="46"/>
      <c r="K73" s="46"/>
      <c r="L73" s="46"/>
    </row>
    <row r="74" spans="1:12" x14ac:dyDescent="0.25">
      <c r="A74" s="46"/>
      <c r="B74" s="46"/>
      <c r="C74" s="46"/>
      <c r="D74" s="46"/>
      <c r="E74" s="46"/>
      <c r="F74" s="46"/>
      <c r="G74" s="46"/>
      <c r="H74" s="94"/>
      <c r="I74" s="94"/>
      <c r="J74" s="46"/>
      <c r="K74" s="46"/>
      <c r="L74" s="46"/>
    </row>
    <row r="75" spans="1:12" x14ac:dyDescent="0.25">
      <c r="A75" s="46"/>
      <c r="B75" s="46"/>
      <c r="C75" s="46"/>
      <c r="D75" s="46"/>
      <c r="E75" s="46"/>
      <c r="F75" s="46"/>
      <c r="G75" s="46"/>
      <c r="H75" s="94"/>
      <c r="I75" s="94"/>
      <c r="J75" s="46"/>
      <c r="K75" s="46"/>
      <c r="L75" s="46"/>
    </row>
  </sheetData>
  <mergeCells count="39">
    <mergeCell ref="F40:G40"/>
    <mergeCell ref="I40:J40"/>
    <mergeCell ref="F50:G50"/>
    <mergeCell ref="I50:J50"/>
    <mergeCell ref="F36:G36"/>
    <mergeCell ref="K37:L37"/>
    <mergeCell ref="A38:A39"/>
    <mergeCell ref="B38:B39"/>
    <mergeCell ref="C38:C39"/>
    <mergeCell ref="D38:D39"/>
    <mergeCell ref="E38:E39"/>
    <mergeCell ref="F38:F39"/>
    <mergeCell ref="G38:G39"/>
    <mergeCell ref="H38:I38"/>
    <mergeCell ref="J38:J39"/>
    <mergeCell ref="K38:K39"/>
    <mergeCell ref="L38:L39"/>
    <mergeCell ref="H39:I39"/>
    <mergeCell ref="F23:G23"/>
    <mergeCell ref="I23:J23"/>
    <mergeCell ref="F5:G5"/>
    <mergeCell ref="F7:F8"/>
    <mergeCell ref="G7:G8"/>
    <mergeCell ref="H7:I7"/>
    <mergeCell ref="J7:J8"/>
    <mergeCell ref="H8:I8"/>
    <mergeCell ref="F9:G9"/>
    <mergeCell ref="I9:J9"/>
    <mergeCell ref="A1:L1"/>
    <mergeCell ref="A2:L2"/>
    <mergeCell ref="A3:L3"/>
    <mergeCell ref="K6:L6"/>
    <mergeCell ref="A7:A8"/>
    <mergeCell ref="B7:B8"/>
    <mergeCell ref="C7:C8"/>
    <mergeCell ref="D7:D8"/>
    <mergeCell ref="E7:E8"/>
    <mergeCell ref="K7:K8"/>
    <mergeCell ref="L7:L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M20" sqref="M20"/>
    </sheetView>
  </sheetViews>
  <sheetFormatPr defaultRowHeight="15" x14ac:dyDescent="0.25"/>
  <cols>
    <col min="1" max="1" width="5.5703125" customWidth="1"/>
    <col min="2" max="2" width="6.140625" customWidth="1"/>
    <col min="3" max="3" width="21.28515625" customWidth="1"/>
    <col min="4" max="4" width="11" customWidth="1"/>
    <col min="5" max="5" width="6.5703125" customWidth="1"/>
    <col min="6" max="6" width="14.85546875" customWidth="1"/>
    <col min="7" max="7" width="36.28515625" customWidth="1"/>
    <col min="8" max="8" width="6.85546875" style="95" customWidth="1"/>
    <col min="9" max="9" width="8.42578125" style="95" customWidth="1"/>
    <col min="10" max="10" width="6.5703125" customWidth="1"/>
    <col min="11" max="11" width="6.7109375" customWidth="1"/>
    <col min="12" max="12" width="23.85546875" customWidth="1"/>
  </cols>
  <sheetData>
    <row r="1" spans="1:12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2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4"/>
      <c r="C5" s="4"/>
      <c r="D5" s="4"/>
      <c r="E5" s="4"/>
      <c r="F5" s="412" t="s">
        <v>34</v>
      </c>
      <c r="G5" s="412"/>
      <c r="H5" s="4"/>
      <c r="I5"/>
      <c r="K5" s="6" t="s">
        <v>2</v>
      </c>
    </row>
    <row r="6" spans="1:12" ht="15.75" customHeight="1" x14ac:dyDescent="0.25">
      <c r="A6" s="1"/>
      <c r="B6" s="6"/>
      <c r="C6" s="216"/>
      <c r="F6" s="1"/>
      <c r="G6" s="1"/>
      <c r="H6" s="8"/>
      <c r="I6" s="8"/>
      <c r="J6" s="8"/>
      <c r="K6" s="8" t="s">
        <v>94</v>
      </c>
      <c r="L6" s="8"/>
    </row>
    <row r="7" spans="1:12" x14ac:dyDescent="0.25">
      <c r="A7" s="416" t="s">
        <v>5</v>
      </c>
      <c r="B7" s="416" t="s">
        <v>6</v>
      </c>
      <c r="C7" s="416" t="s">
        <v>7</v>
      </c>
      <c r="D7" s="405" t="s">
        <v>8</v>
      </c>
      <c r="E7" s="405" t="s">
        <v>9</v>
      </c>
      <c r="F7" s="405" t="s">
        <v>10</v>
      </c>
      <c r="G7" s="405" t="s">
        <v>11</v>
      </c>
      <c r="H7" s="418" t="s">
        <v>12</v>
      </c>
      <c r="I7" s="419"/>
      <c r="J7" s="416" t="s">
        <v>13</v>
      </c>
      <c r="K7" s="405" t="s">
        <v>14</v>
      </c>
      <c r="L7" s="407" t="s">
        <v>15</v>
      </c>
    </row>
    <row r="8" spans="1:12" x14ac:dyDescent="0.25">
      <c r="A8" s="417"/>
      <c r="B8" s="417"/>
      <c r="C8" s="417"/>
      <c r="D8" s="417"/>
      <c r="E8" s="417"/>
      <c r="F8" s="417"/>
      <c r="G8" s="417"/>
      <c r="H8" s="427" t="s">
        <v>16</v>
      </c>
      <c r="I8" s="428"/>
      <c r="J8" s="417"/>
      <c r="K8" s="417"/>
      <c r="L8" s="408"/>
    </row>
    <row r="9" spans="1:12" ht="15" customHeight="1" x14ac:dyDescent="0.25">
      <c r="A9" s="15"/>
      <c r="B9" s="15"/>
      <c r="C9" s="15"/>
      <c r="D9" s="16"/>
      <c r="E9" s="15"/>
      <c r="F9" s="414" t="s">
        <v>97</v>
      </c>
      <c r="G9" s="414"/>
      <c r="H9" s="17"/>
      <c r="I9" s="432" t="s">
        <v>31</v>
      </c>
      <c r="J9" s="432"/>
      <c r="K9" s="274"/>
      <c r="L9" s="275" t="s">
        <v>138</v>
      </c>
    </row>
    <row r="10" spans="1:12" x14ac:dyDescent="0.25">
      <c r="A10" s="19">
        <v>1</v>
      </c>
      <c r="B10" s="20">
        <v>88</v>
      </c>
      <c r="C10" s="21" t="str">
        <f>IF(B10=0," ",VLOOKUP(B10,[1]Спортсмены!B$1:H$65536,2,FALSE))</f>
        <v>Егинов Тимофей</v>
      </c>
      <c r="D10" s="22" t="str">
        <f>IF(B10=0," ",VLOOKUP($B10,[1]Спортсмены!$B$1:$H$65536,3,FALSE))</f>
        <v>01.01.2000</v>
      </c>
      <c r="E10" s="23" t="str">
        <f>IF(B10=0," ",IF(VLOOKUP($B10,[1]Спортсмены!$B$1:$H$65536,4,FALSE)=0," ",VLOOKUP($B10,[1]Спортсмены!$B$1:$H$65536,4,FALSE)))</f>
        <v>1р</v>
      </c>
      <c r="F10" s="21" t="str">
        <f>IF(B10=0," ",VLOOKUP($B10,[1]Спортсмены!$B$1:$H$65536,5,FALSE))</f>
        <v>Ярославская</v>
      </c>
      <c r="G10" s="78" t="str">
        <f>IF(B10=0," ",VLOOKUP($B10,[1]Спортсмены!$B$1:$H$65536,6,FALSE))</f>
        <v>Рыбинск, СДЮСШОР-2</v>
      </c>
      <c r="H10" s="24"/>
      <c r="I10" s="279">
        <v>6.2223379629629616E-3</v>
      </c>
      <c r="J10" s="16" t="str">
        <f>IF(I10=0," ",IF(I10&lt;=[1]Разряды!$D$9,[1]Разряды!$D$3,IF(I10&lt;=[1]Разряды!$E$9,[1]Разряды!$E$3,IF(I10&lt;=[1]Разряды!$F$9,[1]Разряды!$F$3,IF(I10&lt;=[1]Разряды!$G$9,[1]Разряды!$G$3,IF(I10&lt;=[1]Разряды!$H$9,[1]Разряды!$H$3,IF(I10&lt;=[1]Разряды!$I$9,[1]Разряды!$I$3,IF(I10&lt;=[1]Разряды!$J$9,[1]Разряды!$J$3,"б/р"))))))))</f>
        <v>1р</v>
      </c>
      <c r="K10" s="16">
        <v>20</v>
      </c>
      <c r="L10" s="61" t="str">
        <f>IF(B10=0," ",VLOOKUP($B10,[1]Спортсмены!$B$1:$H$65536,7,FALSE))</f>
        <v>Мицик Ю.И., Ивлев В.А.</v>
      </c>
    </row>
    <row r="11" spans="1:12" ht="15" customHeight="1" x14ac:dyDescent="0.25">
      <c r="A11" s="19">
        <v>2</v>
      </c>
      <c r="B11" s="26">
        <v>302</v>
      </c>
      <c r="C11" s="21" t="str">
        <f>IF(B11=0," ",VLOOKUP(B11,[1]Спортсмены!B$1:H$65536,2,FALSE))</f>
        <v>Чистяков Максим</v>
      </c>
      <c r="D11" s="22" t="str">
        <f>IF(B11=0," ",VLOOKUP($B11,[1]Спортсмены!$B$1:$H$65536,3,FALSE))</f>
        <v>19.04.2001</v>
      </c>
      <c r="E11" s="23" t="str">
        <f>IF(B11=0," ",IF(VLOOKUP($B11,[1]Спортсмены!$B$1:$H$65536,4,FALSE)=0," ",VLOOKUP($B11,[1]Спортсмены!$B$1:$H$65536,4,FALSE)))</f>
        <v>2р</v>
      </c>
      <c r="F11" s="21" t="str">
        <f>IF(B11=0," ",VLOOKUP($B11,[1]Спортсмены!$B$1:$H$65536,5,FALSE))</f>
        <v>Мурманская</v>
      </c>
      <c r="G11" s="21" t="str">
        <f>IF(B11=0," ",VLOOKUP($B11,[1]Спортсмены!$B$1:$H$65536,6,FALSE))</f>
        <v>Мурманск, СДЮСШОР № 4</v>
      </c>
      <c r="H11" s="24"/>
      <c r="I11" s="84">
        <v>6.6461805555555545E-3</v>
      </c>
      <c r="J11" s="26" t="str">
        <f>IF(I11=0," ",IF(I11&lt;=[1]Разряды!$D$9,[1]Разряды!$D$3,IF(I11&lt;=[1]Разряды!$E$9,[1]Разряды!$E$3,IF(I11&lt;=[1]Разряды!$F$9,[1]Разряды!$F$3,IF(I11&lt;=[1]Разряды!$G$9,[1]Разряды!$G$3,IF(I11&lt;=[1]Разряды!$H$9,[1]Разряды!$H$3,IF(I11&lt;=[1]Разряды!$I$9,[1]Разряды!$I$3,IF(I11&lt;=[1]Разряды!$J$9,[1]Разряды!$J$3,"б/р"))))))))</f>
        <v>2р</v>
      </c>
      <c r="K11" s="16">
        <v>17</v>
      </c>
      <c r="L11" s="21" t="str">
        <f>IF(B11=0," ",VLOOKUP($B11,[1]Спортсмены!$B$1:$H$65536,7,FALSE))</f>
        <v>Кацан Т.Н., В.В.</v>
      </c>
    </row>
    <row r="12" spans="1:12" x14ac:dyDescent="0.25">
      <c r="A12" s="19">
        <v>3</v>
      </c>
      <c r="B12" s="20">
        <v>388</v>
      </c>
      <c r="C12" s="21" t="str">
        <f>IF(B12=0," ",VLOOKUP(B12,[1]Спортсмены!B$1:H$65536,2,FALSE))</f>
        <v>Горячев Юрий</v>
      </c>
      <c r="D12" s="22" t="str">
        <f>IF(B12=0," ",VLOOKUP($B12,[1]Спортсмены!$B$1:$H$65536,3,FALSE))</f>
        <v>20.06.1999</v>
      </c>
      <c r="E12" s="23" t="str">
        <f>IF(B12=0," ",IF(VLOOKUP($B12,[1]Спортсмены!$B$1:$H$65536,4,FALSE)=0," ",VLOOKUP($B12,[1]Спортсмены!$B$1:$H$65536,4,FALSE)))</f>
        <v>2р</v>
      </c>
      <c r="F12" s="21" t="str">
        <f>IF(B12=0," ",VLOOKUP($B12,[1]Спортсмены!$B$1:$H$65536,5,FALSE))</f>
        <v>Ивановская</v>
      </c>
      <c r="G12" s="21" t="str">
        <f>IF(B12=0," ",VLOOKUP($B12,[1]Спортсмены!$B$1:$H$65536,6,FALSE))</f>
        <v>Кинешма, СДЮСШОР им. ОЧ С.Клюгина</v>
      </c>
      <c r="H12" s="24"/>
      <c r="I12" s="84">
        <v>6.649884259259259E-3</v>
      </c>
      <c r="J12" s="26" t="str">
        <f>IF(I12=0," ",IF(I12&lt;=[1]Разряды!$D$9,[1]Разряды!$D$3,IF(I12&lt;=[1]Разряды!$E$9,[1]Разряды!$E$3,IF(I12&lt;=[1]Разряды!$F$9,[1]Разряды!$F$3,IF(I12&lt;=[1]Разряды!$G$9,[1]Разряды!$G$3,IF(I12&lt;=[1]Разряды!$H$9,[1]Разряды!$H$3,IF(I12&lt;=[1]Разряды!$I$9,[1]Разряды!$I$3,IF(I12&lt;=[1]Разряды!$J$9,[1]Разряды!$J$3,"б/р"))))))))</f>
        <v>2р</v>
      </c>
      <c r="K12" s="16">
        <v>15</v>
      </c>
      <c r="L12" s="21" t="str">
        <f>IF(B12=0," ",VLOOKUP($B12,[1]Спортсмены!$B$1:$H$65536,7,FALSE))</f>
        <v>Мальцев Е.В.</v>
      </c>
    </row>
    <row r="13" spans="1:12" x14ac:dyDescent="0.25">
      <c r="A13" s="71">
        <v>4</v>
      </c>
      <c r="B13" s="20">
        <v>224</v>
      </c>
      <c r="C13" s="21" t="str">
        <f>IF(B13=0," ",VLOOKUP(B13,[1]Спортсмены!B$1:H$65536,2,FALSE))</f>
        <v>Шушарин Андрей</v>
      </c>
      <c r="D13" s="22" t="str">
        <f>IF(B13=0," ",VLOOKUP($B13,[1]Спортсмены!$B$1:$H$65536,3,FALSE))</f>
        <v>20.06.2000</v>
      </c>
      <c r="E13" s="23" t="str">
        <f>IF(B13=0," ",IF(VLOOKUP($B13,[1]Спортсмены!$B$1:$H$65536,4,FALSE)=0," ",VLOOKUP($B13,[1]Спортсмены!$B$1:$H$65536,4,FALSE)))</f>
        <v>3р</v>
      </c>
      <c r="F13" s="21" t="str">
        <f>IF(B13=0," ",VLOOKUP($B13,[1]Спортсмены!$B$1:$H$65536,5,FALSE))</f>
        <v>Архангельская</v>
      </c>
      <c r="G13" s="21" t="str">
        <f>IF(B13=0," ",VLOOKUP($B13,[1]Спортсмены!$B$1:$H$65536,6,FALSE))</f>
        <v>Архангельск, "ДЮСШ № 1"</v>
      </c>
      <c r="H13" s="24"/>
      <c r="I13" s="84">
        <v>7.4942129629629629E-3</v>
      </c>
      <c r="J13" s="26" t="str">
        <f>IF(I13=0," ",IF(I13&lt;=[1]Разряды!$D$9,[1]Разряды!$D$3,IF(I13&lt;=[1]Разряды!$E$9,[1]Разряды!$E$3,IF(I13&lt;=[1]Разряды!$F$9,[1]Разряды!$F$3,IF(I13&lt;=[1]Разряды!$G$9,[1]Разряды!$G$3,IF(I13&lt;=[1]Разряды!$H$9,[1]Разряды!$H$3,IF(I13&lt;=[1]Разряды!$I$9,[1]Разряды!$I$3,IF(I13&lt;=[1]Разряды!$J$9,[1]Разряды!$J$3,"б/р"))))))))</f>
        <v>1юр</v>
      </c>
      <c r="K13" s="15" t="s">
        <v>28</v>
      </c>
      <c r="L13" s="21" t="str">
        <f>IF(B13=0," ",VLOOKUP($B13,[1]Спортсмены!$B$1:$H$65536,7,FALSE))</f>
        <v>Брюхова О.Б.</v>
      </c>
    </row>
    <row r="14" spans="1:12" x14ac:dyDescent="0.25">
      <c r="A14" s="103"/>
      <c r="B14" s="80"/>
      <c r="C14" s="21" t="str">
        <f>IF(B14=0," ",VLOOKUP(B14,[1]Спортсмены!B$1:H$65536,2,FALSE))</f>
        <v xml:space="preserve"> </v>
      </c>
      <c r="D14" s="22" t="str">
        <f>IF(B14=0," ",VLOOKUP($B14,[1]Спортсмены!$B$1:$H$65536,3,FALSE))</f>
        <v xml:space="preserve"> </v>
      </c>
      <c r="E14" s="23" t="str">
        <f>IF(B14=0," ",IF(VLOOKUP($B14,[1]Спортсмены!$B$1:$H$65536,4,FALSE)=0," ",VLOOKUP($B14,[1]Спортсмены!$B$1:$H$65536,4,FALSE)))</f>
        <v xml:space="preserve"> </v>
      </c>
      <c r="F14" s="21" t="str">
        <f>IF(B14=0," ",VLOOKUP($B14,[1]Спортсмены!$B$1:$H$65536,5,FALSE))</f>
        <v xml:space="preserve"> </v>
      </c>
      <c r="G14" s="21" t="str">
        <f>IF(B14=0," ",VLOOKUP($B14,[1]Спортсмены!$B$1:$H$65536,6,FALSE))</f>
        <v xml:space="preserve"> </v>
      </c>
      <c r="H14" s="24"/>
      <c r="I14" s="84"/>
      <c r="J14" s="26" t="str">
        <f>IF(I14=0," ",IF(I14&lt;=[1]Разряды!$D$9,[1]Разряды!$D$3,IF(I14&lt;=[1]Разряды!$E$9,[1]Разряды!$E$3,IF(I14&lt;=[1]Разряды!$F$9,[1]Разряды!$F$3,IF(I14&lt;=[1]Разряды!$G$9,[1]Разряды!$G$3,IF(I14&lt;=[1]Разряды!$H$9,[1]Разряды!$H$3,IF(I14&lt;=[1]Разряды!$I$9,[1]Разряды!$I$3,IF(I14&lt;=[1]Разряды!$J$9,[1]Разряды!$J$3,"б/р"))))))))</f>
        <v xml:space="preserve"> </v>
      </c>
      <c r="K14" s="16"/>
      <c r="L14" s="21" t="str">
        <f>IF(B14=0," ",VLOOKUP($B14,[1]Спортсмены!$B$1:$H$65536,7,FALSE))</f>
        <v xml:space="preserve"> </v>
      </c>
    </row>
    <row r="15" spans="1:12" x14ac:dyDescent="0.25">
      <c r="A15" s="104"/>
      <c r="B15" s="15"/>
      <c r="C15" s="15"/>
      <c r="D15" s="44"/>
      <c r="E15" s="15"/>
      <c r="F15" s="414" t="s">
        <v>101</v>
      </c>
      <c r="G15" s="414"/>
      <c r="H15" s="65"/>
      <c r="I15" s="413"/>
      <c r="J15" s="413"/>
      <c r="K15" s="255"/>
      <c r="L15" s="8"/>
    </row>
    <row r="16" spans="1:12" x14ac:dyDescent="0.25">
      <c r="A16" s="19">
        <v>1</v>
      </c>
      <c r="B16" s="26">
        <v>126</v>
      </c>
      <c r="C16" s="21" t="str">
        <f>IF(B16=0," ",VLOOKUP(B16,[1]Спортсмены!B$1:H$65536,2,FALSE))</f>
        <v>Меркулов Тимофей</v>
      </c>
      <c r="D16" s="22" t="str">
        <f>IF(B16=0," ",VLOOKUP($B16,[1]Спортсмены!$B$1:$H$65536,3,FALSE))</f>
        <v>09.10.1998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Ярославская</v>
      </c>
      <c r="G16" s="78" t="str">
        <f>IF(B16=0," ",VLOOKUP($B16,[1]Спортсмены!$B$1:$H$65536,6,FALSE))</f>
        <v>Рыбинск, СДЮСШОР "Темп"</v>
      </c>
      <c r="H16" s="24"/>
      <c r="I16" s="84">
        <v>6.1812500000000001E-3</v>
      </c>
      <c r="J16" s="26" t="str">
        <f>IF(I16=0," ",IF(I16&lt;=[1]Разряды!$D$9,[1]Разряды!$D$3,IF(I16&lt;=[1]Разряды!$E$9,[1]Разряды!$E$3,IF(I16&lt;=[1]Разряды!$F$9,[1]Разряды!$F$3,IF(I16&lt;=[1]Разряды!$G$9,[1]Разряды!$G$3,IF(I16&lt;=[1]Разряды!$H$9,[1]Разряды!$H$3,IF(I16&lt;=[1]Разряды!$I$9,[1]Разряды!$I$3,IF(I16&lt;=[1]Разряды!$J$9,[1]Разряды!$J$3,"б/р"))))))))</f>
        <v>1р</v>
      </c>
      <c r="K16" s="23" t="s">
        <v>19</v>
      </c>
      <c r="L16" s="21" t="str">
        <f>IF(B16=0," ",VLOOKUP($B16,[1]Спортсмены!$B$1:$H$65536,7,FALSE))</f>
        <v>Бочкарев В.М.</v>
      </c>
    </row>
    <row r="17" spans="1:12" x14ac:dyDescent="0.25">
      <c r="A17" s="19">
        <v>2</v>
      </c>
      <c r="B17" s="20">
        <v>234</v>
      </c>
      <c r="C17" s="21" t="str">
        <f>IF(B17=0," ",VLOOKUP(B17,[1]Спортсмены!B$1:H$65536,2,FALSE))</f>
        <v>Кошелев Александр</v>
      </c>
      <c r="D17" s="22" t="str">
        <f>IF(B17=0," ",VLOOKUP($B17,[1]Спортсмены!$B$1:$H$65536,3,FALSE))</f>
        <v>16.10.1997</v>
      </c>
      <c r="E17" s="23" t="str">
        <f>IF(B17=0," ",IF(VLOOKUP($B17,[1]Спортсмены!$B$1:$H$65536,4,FALSE)=0," ",VLOOKUP($B17,[1]Спортсмены!$B$1:$H$65536,4,FALSE)))</f>
        <v>КМС</v>
      </c>
      <c r="F17" s="21" t="str">
        <f>IF(B17=0," ",VLOOKUP($B17,[1]Спортсмены!$B$1:$H$65536,5,FALSE))</f>
        <v>Вологодская</v>
      </c>
      <c r="G17" s="21" t="str">
        <f>IF(B17=0," ",VLOOKUP($B17,[1]Спортсмены!$B$1:$H$65536,6,FALSE))</f>
        <v>Череповец МБОУ ДОД "ДЮСШ № 2"</v>
      </c>
      <c r="H17" s="24"/>
      <c r="I17" s="84">
        <v>6.2127314814814814E-3</v>
      </c>
      <c r="J17" s="26" t="str">
        <f>IF(I17=0," ",IF(I17&lt;=[1]Разряды!$D$9,[1]Разряды!$D$3,IF(I17&lt;=[1]Разряды!$E$9,[1]Разряды!$E$3,IF(I17&lt;=[1]Разряды!$F$9,[1]Разряды!$F$3,IF(I17&lt;=[1]Разряды!$G$9,[1]Разряды!$G$3,IF(I17&lt;=[1]Разряды!$H$9,[1]Разряды!$H$3,IF(I17&lt;=[1]Разряды!$I$9,[1]Разряды!$I$3,IF(I17&lt;=[1]Разряды!$J$9,[1]Разряды!$J$3,"б/р"))))))))</f>
        <v>1р</v>
      </c>
      <c r="K17" s="16">
        <v>20</v>
      </c>
      <c r="L17" s="78" t="str">
        <f>IF(B17=0," ",VLOOKUP($B17,[1]Спортсмены!$B$1:$H$65536,7,FALSE))</f>
        <v>Волков В.Н., Кошелев Е.Ю</v>
      </c>
    </row>
    <row r="18" spans="1:12" ht="15" customHeight="1" x14ac:dyDescent="0.25">
      <c r="A18" s="19">
        <v>3</v>
      </c>
      <c r="B18" s="20">
        <v>261</v>
      </c>
      <c r="C18" s="21" t="str">
        <f>IF(B18=0," ",VLOOKUP(B18,[1]Спортсмены!B$1:H$65536,2,FALSE))</f>
        <v>Борков Артем</v>
      </c>
      <c r="D18" s="22" t="str">
        <f>IF(B18=0," ",VLOOKUP($B18,[1]Спортсмены!$B$1:$H$65536,3,FALSE))</f>
        <v>20.04.1998</v>
      </c>
      <c r="E18" s="23" t="str">
        <f>IF(B18=0," ",IF(VLOOKUP($B18,[1]Спортсмены!$B$1:$H$65536,4,FALSE)=0," ",VLOOKUP($B18,[1]Спортсмены!$B$1:$H$65536,4,FALSE)))</f>
        <v>2р</v>
      </c>
      <c r="F18" s="21" t="str">
        <f>IF(B18=0," ",VLOOKUP($B18,[1]Спортсмены!$B$1:$H$65536,5,FALSE))</f>
        <v>Владимирская</v>
      </c>
      <c r="G18" s="21" t="str">
        <f>IF(B18=0," ",VLOOKUP($B18,[1]Спортсмены!$B$1:$H$65536,6,FALSE))</f>
        <v>Владимир, СДЮСШОР-4</v>
      </c>
      <c r="H18" s="24"/>
      <c r="I18" s="84">
        <v>6.2170138888888891E-3</v>
      </c>
      <c r="J18" s="26" t="str">
        <f>IF(I18=0," ",IF(I18&lt;=[1]Разряды!$D$9,[1]Разряды!$D$3,IF(I18&lt;=[1]Разряды!$E$9,[1]Разряды!$E$3,IF(I18&lt;=[1]Разряды!$F$9,[1]Разряды!$F$3,IF(I18&lt;=[1]Разряды!$G$9,[1]Разряды!$G$3,IF(I18&lt;=[1]Разряды!$H$9,[1]Разряды!$H$3,IF(I18&lt;=[1]Разряды!$I$9,[1]Разряды!$I$3,IF(I18&lt;=[1]Разряды!$J$9,[1]Разряды!$J$3,"б/р"))))))))</f>
        <v>1р</v>
      </c>
      <c r="K18" s="16">
        <v>17</v>
      </c>
      <c r="L18" s="21" t="str">
        <f>IF(B18=0," ",VLOOKUP($B18,[1]Спортсмены!$B$1:$H$65536,7,FALSE))</f>
        <v>Куфтырев А.Л.</v>
      </c>
    </row>
    <row r="19" spans="1:12" x14ac:dyDescent="0.25">
      <c r="A19" s="23"/>
      <c r="B19" s="26"/>
      <c r="C19" s="21"/>
      <c r="D19" s="22"/>
      <c r="E19" s="23"/>
      <c r="F19" s="21"/>
      <c r="G19" s="21"/>
      <c r="H19" s="24"/>
      <c r="I19" s="84"/>
      <c r="J19" s="26"/>
      <c r="K19" s="26"/>
      <c r="L19" s="78"/>
    </row>
    <row r="20" spans="1:12" x14ac:dyDescent="0.25">
      <c r="A20" s="15"/>
      <c r="B20" s="15"/>
      <c r="C20" s="15"/>
      <c r="D20" s="44"/>
      <c r="E20" s="15"/>
      <c r="F20" s="414" t="s">
        <v>105</v>
      </c>
      <c r="G20" s="414"/>
      <c r="H20" s="17"/>
      <c r="I20" s="422" t="s">
        <v>31</v>
      </c>
      <c r="J20" s="422"/>
      <c r="K20" s="256"/>
      <c r="L20" s="73" t="s">
        <v>139</v>
      </c>
    </row>
    <row r="21" spans="1:12" x14ac:dyDescent="0.25">
      <c r="A21" s="19">
        <v>1</v>
      </c>
      <c r="B21" s="20">
        <v>193</v>
      </c>
      <c r="C21" s="21" t="str">
        <f>IF(B21=0," ",VLOOKUP(B21,[1]Спортсмены!B$1:H$65536,2,FALSE))</f>
        <v>Резник Иван</v>
      </c>
      <c r="D21" s="22" t="str">
        <f>IF(B21=0," ",VLOOKUP($B21,[1]Спортсмены!$B$1:$H$65536,3,FALSE))</f>
        <v>07.11.1994</v>
      </c>
      <c r="E21" s="23" t="str">
        <f>IF(B21=0," ",IF(VLOOKUP($B21,[1]Спортсмены!$B$1:$H$65536,4,FALSE)=0," ",VLOOKUP($B21,[1]Спортсмены!$B$1:$H$65536,4,FALSE)))</f>
        <v>КМС</v>
      </c>
      <c r="F21" s="21" t="str">
        <f>IF(B21=0," ",VLOOKUP($B21,[1]Спортсмены!$B$1:$H$65536,5,FALSE))</f>
        <v>Архангельская</v>
      </c>
      <c r="G21" s="21" t="str">
        <f>IF(B21=0," ",VLOOKUP($B21,[1]Спортсмены!$B$1:$H$65536,6,FALSE))</f>
        <v>Архангельск, ГАУ АО "РЦСП "Поморье"</v>
      </c>
      <c r="H21" s="24"/>
      <c r="I21" s="84">
        <v>6.1777777777777786E-3</v>
      </c>
      <c r="J21" s="26" t="str">
        <f>IF(I21=0," ",IF(I21&lt;=[1]Разряды!$D$9,[1]Разряды!$D$3,IF(I21&lt;=[1]Разряды!$E$9,[1]Разряды!$E$3,IF(I21&lt;=[1]Разряды!$F$9,[1]Разряды!$F$3,IF(I21&lt;=[1]Разряды!$G$9,[1]Разряды!$G$3,IF(I21&lt;=[1]Разряды!$H$9,[1]Разряды!$H$3,IF(I21&lt;=[1]Разряды!$I$9,[1]Разряды!$I$3,IF(I21&lt;=[1]Разряды!$J$9,[1]Разряды!$J$3,"б/р"))))))))</f>
        <v>1р</v>
      </c>
      <c r="K21" s="26">
        <v>20</v>
      </c>
      <c r="L21" s="21" t="str">
        <f>IF(B21=0," ",VLOOKUP($B21,[1]Спортсмены!$B$1:$H$65536,7,FALSE))</f>
        <v>Чернов А.В.</v>
      </c>
    </row>
    <row r="22" spans="1:12" x14ac:dyDescent="0.25">
      <c r="A22" s="19">
        <v>2</v>
      </c>
      <c r="B22" s="20">
        <v>396</v>
      </c>
      <c r="C22" s="21" t="str">
        <f>IF(B22=0," ",VLOOKUP(B22,[1]Спортсмены!B$1:H$65536,2,FALSE))</f>
        <v>Журавлев Михаил</v>
      </c>
      <c r="D22" s="22" t="str">
        <f>IF(B22=0," ",VLOOKUP($B22,[1]Спортсмены!$B$1:$H$65536,3,FALSE))</f>
        <v>25.09.1996</v>
      </c>
      <c r="E22" s="23" t="str">
        <f>IF(B22=0," ",IF(VLOOKUP($B22,[1]Спортсмены!$B$1:$H$65536,4,FALSE)=0," ",VLOOKUP($B22,[1]Спортсмены!$B$1:$H$65536,4,FALSE)))</f>
        <v>1р</v>
      </c>
      <c r="F22" s="21" t="str">
        <f>IF(B22=0," ",VLOOKUP($B22,[1]Спортсмены!$B$1:$H$65536,5,FALSE))</f>
        <v>Ивановская</v>
      </c>
      <c r="G22" s="78" t="str">
        <f>IF(B22=0," ",VLOOKUP($B22,[1]Спортсмены!$B$1:$H$65536,6,FALSE))</f>
        <v>Иваново, ИГЭУ им. В.И. Ленина</v>
      </c>
      <c r="H22" s="24"/>
      <c r="I22" s="84">
        <v>6.2055555555555553E-3</v>
      </c>
      <c r="J22" s="26" t="str">
        <f>IF(I22=0," ",IF(I22&lt;=[1]Разряды!$D$9,[1]Разряды!$D$3,IF(I22&lt;=[1]Разряды!$E$9,[1]Разряды!$E$3,IF(I22&lt;=[1]Разряды!$F$9,[1]Разряды!$F$3,IF(I22&lt;=[1]Разряды!$G$9,[1]Разряды!$G$3,IF(I22&lt;=[1]Разряды!$H$9,[1]Разряды!$H$3,IF(I22&lt;=[1]Разряды!$I$9,[1]Разряды!$I$3,IF(I22&lt;=[1]Разряды!$J$9,[1]Разряды!$J$3,"б/р"))))))))</f>
        <v>1р</v>
      </c>
      <c r="K22" s="15" t="s">
        <v>19</v>
      </c>
      <c r="L22" s="282" t="str">
        <f>IF(B22=0," ",VLOOKUP($B22,[1]Спортсмены!$B$1:$H$65536,7,FALSE))</f>
        <v>Гильмутдинов Ю.В., Лукичев А.В.</v>
      </c>
    </row>
    <row r="23" spans="1:12" x14ac:dyDescent="0.25">
      <c r="A23" s="19">
        <v>3</v>
      </c>
      <c r="B23" s="26">
        <v>27</v>
      </c>
      <c r="C23" s="21" t="str">
        <f>IF(B23=0," ",VLOOKUP(B23,[1]Спортсмены!B$1:H$65536,2,FALSE))</f>
        <v>Терехов Руслан</v>
      </c>
      <c r="D23" s="22" t="str">
        <f>IF(B23=0," ",VLOOKUP($B23,[1]Спортсмены!$B$1:$H$65536,3,FALSE))</f>
        <v>25.10.1994</v>
      </c>
      <c r="E23" s="23" t="str">
        <f>IF(B23=0," ",IF(VLOOKUP($B23,[1]Спортсмены!$B$1:$H$65536,4,FALSE)=0," ",VLOOKUP($B23,[1]Спортсмены!$B$1:$H$65536,4,FALSE)))</f>
        <v>1р</v>
      </c>
      <c r="F23" s="21" t="str">
        <f>IF(B23=0," ",VLOOKUP($B23,[1]Спортсмены!$B$1:$H$65536,5,FALSE))</f>
        <v>Ярославская</v>
      </c>
      <c r="G23" s="21" t="str">
        <f>IF(B23=0," ",VLOOKUP($B23,[1]Спортсмены!$B$1:$H$65536,6,FALSE))</f>
        <v>Ярославль, СДЮСШОР-19</v>
      </c>
      <c r="H23" s="52"/>
      <c r="I23" s="85">
        <v>6.210185185185184E-3</v>
      </c>
      <c r="J23" s="27" t="str">
        <f>IF(I23=0," ",IF(I23&lt;=[1]Разряды!$D$9,[1]Разряды!$D$3,IF(I23&lt;=[1]Разряды!$E$9,[1]Разряды!$E$3,IF(I23&lt;=[1]Разряды!$F$9,[1]Разряды!$F$3,IF(I23&lt;=[1]Разряды!$G$9,[1]Разряды!$G$3,IF(I23&lt;=[1]Разряды!$H$9,[1]Разряды!$H$3,IF(I23&lt;=[1]Разряды!$I$9,[1]Разряды!$I$3,IF(I23&lt;=[1]Разряды!$J$9,[1]Разряды!$J$3,"б/р"))))))))</f>
        <v>1р</v>
      </c>
      <c r="K23" s="15" t="s">
        <v>19</v>
      </c>
      <c r="L23" s="21" t="str">
        <f>IF(B23=0," ",VLOOKUP($B23,[1]Спортсмены!$B$1:$H$65536,7,FALSE))</f>
        <v>Сапожников В.П.</v>
      </c>
    </row>
    <row r="24" spans="1:12" x14ac:dyDescent="0.25">
      <c r="A24" s="71">
        <v>4</v>
      </c>
      <c r="B24" s="70">
        <v>425</v>
      </c>
      <c r="C24" s="76" t="str">
        <f>IF(B24=0," ",VLOOKUP(B24,[1]Спортсмены!B$1:H$65536,2,FALSE))</f>
        <v>Кошкарёв Рустам</v>
      </c>
      <c r="D24" s="77" t="str">
        <f>IF(B24=0," ",VLOOKUP($B24,[1]Спортсмены!$B$1:$H$65536,3,FALSE))</f>
        <v>17.02.1996</v>
      </c>
      <c r="E24" s="71" t="str">
        <f>IF(B24=0," ",IF(VLOOKUP($B24,[1]Спортсмены!$B$1:$H$65536,4,FALSE)=0," ",VLOOKUP($B24,[1]Спортсмены!$B$1:$H$65536,4,FALSE)))</f>
        <v>1р</v>
      </c>
      <c r="F24" s="74" t="str">
        <f>IF(B24=0," ",VLOOKUP($B24,[1]Спортсмены!$B$1:$H$65536,5,FALSE))</f>
        <v>Костромская</v>
      </c>
      <c r="G24" s="76" t="str">
        <f>IF(B24=0," ",VLOOKUP($B24,[1]Спортсмены!$B$1:$H$65536,6,FALSE))</f>
        <v>Кострома, КОСДЮСШОР</v>
      </c>
      <c r="H24" s="75"/>
      <c r="I24" s="218">
        <v>6.2310185185185185E-3</v>
      </c>
      <c r="J24" s="27" t="str">
        <f>IF(I24=0," ",IF(I24&lt;=[1]Разряды!$D$9,[1]Разряды!$D$3,IF(I24&lt;=[1]Разряды!$E$9,[1]Разряды!$E$3,IF(I24&lt;=[1]Разряды!$F$9,[1]Разряды!$F$3,IF(I24&lt;=[1]Разряды!$G$9,[1]Разряды!$G$3,IF(I24&lt;=[1]Разряды!$H$9,[1]Разряды!$H$3,IF(I24&lt;=[1]Разряды!$I$9,[1]Разряды!$I$3,IF(I24&lt;=[1]Разряды!$J$9,[1]Разряды!$J$3,"б/р"))))))))</f>
        <v>1р</v>
      </c>
      <c r="K24" s="90">
        <v>17</v>
      </c>
      <c r="L24" s="74" t="str">
        <f>IF(B24=0," ",VLOOKUP($B24,[1]Спортсмены!$B$1:$H$65536,7,FALSE))</f>
        <v>Дружков А.Н.</v>
      </c>
    </row>
    <row r="25" spans="1:12" ht="15" customHeight="1" x14ac:dyDescent="0.25">
      <c r="A25" s="71">
        <v>5</v>
      </c>
      <c r="B25" s="70">
        <v>20</v>
      </c>
      <c r="C25" s="21" t="str">
        <f>IF(B25=0," ",VLOOKUP(B25,[1]Спортсмены!B$1:H$65536,2,FALSE))</f>
        <v>Емельянов Леонид</v>
      </c>
      <c r="D25" s="22" t="str">
        <f>IF(B25=0," ",VLOOKUP($B25,[1]Спортсмены!$B$1:$H$65536,3,FALSE))</f>
        <v>27.04.1994</v>
      </c>
      <c r="E25" s="23" t="str">
        <f>IF(B25=0," ",IF(VLOOKUP($B25,[1]Спортсмены!$B$1:$H$65536,4,FALSE)=0," ",VLOOKUP($B25,[1]Спортсмены!$B$1:$H$65536,4,FALSE)))</f>
        <v>КМС</v>
      </c>
      <c r="F25" s="21" t="str">
        <f>IF(B25=0," ",VLOOKUP($B25,[1]Спортсмены!$B$1:$H$65536,5,FALSE))</f>
        <v>Ярославская</v>
      </c>
      <c r="G25" s="21" t="str">
        <f>IF(B25=0," ",VLOOKUP($B25,[1]Спортсмены!$B$1:$H$65536,6,FALSE))</f>
        <v>Ярославль, СДЮСШОР-19</v>
      </c>
      <c r="H25" s="24"/>
      <c r="I25" s="331">
        <v>6.2432870370370376E-3</v>
      </c>
      <c r="J25" s="27" t="str">
        <f>IF(I25=0," ",IF(I25&lt;=[1]Разряды!$D$9,[1]Разряды!$D$3,IF(I25&lt;=[1]Разряды!$E$9,[1]Разряды!$E$3,IF(I25&lt;=[1]Разряды!$F$9,[1]Разряды!$F$3,IF(I25&lt;=[1]Разряды!$G$9,[1]Разряды!$G$3,IF(I25&lt;=[1]Разряды!$H$9,[1]Разряды!$H$3,IF(I25&lt;=[1]Разряды!$I$9,[1]Разряды!$I$3,IF(I25&lt;=[1]Разряды!$J$9,[1]Разряды!$J$3,"б/р"))))))))</f>
        <v>1р</v>
      </c>
      <c r="K25" s="15">
        <v>15</v>
      </c>
      <c r="L25" s="21" t="str">
        <f>IF(B25=0," ",VLOOKUP($B25,[1]Спортсмены!$B$1:$H$65536,7,FALSE))</f>
        <v>Хрущев И.Е.</v>
      </c>
    </row>
    <row r="26" spans="1:12" x14ac:dyDescent="0.25">
      <c r="A26" s="71">
        <v>6</v>
      </c>
      <c r="B26" s="70">
        <v>194</v>
      </c>
      <c r="C26" s="21" t="str">
        <f>IF(B26=0," ",VLOOKUP(B26,[1]Спортсмены!B$1:H$65536,2,FALSE))</f>
        <v>Лукша Владислав</v>
      </c>
      <c r="D26" s="22" t="str">
        <f>IF(B26=0," ",VLOOKUP($B26,[1]Спортсмены!$B$1:$H$65536,3,FALSE))</f>
        <v>14.01.1996</v>
      </c>
      <c r="E26" s="23" t="str">
        <f>IF(B26=0," ",IF(VLOOKUP($B26,[1]Спортсмены!$B$1:$H$65536,4,FALSE)=0," ",VLOOKUP($B26,[1]Спортсмены!$B$1:$H$65536,4,FALSE)))</f>
        <v>2р</v>
      </c>
      <c r="F26" s="21" t="str">
        <f>IF(B26=0," ",VLOOKUP($B26,[1]Спортсмены!$B$1:$H$65536,5,FALSE))</f>
        <v>Архангельская</v>
      </c>
      <c r="G26" s="78" t="str">
        <f>IF(B26=0," ",VLOOKUP($B26,[1]Спортсмены!$B$1:$H$65536,6,FALSE))</f>
        <v>Архангельск, ГАУ АО "РЦСП "Поморье"</v>
      </c>
      <c r="H26" s="24"/>
      <c r="I26" s="84">
        <v>6.3490740740740738E-3</v>
      </c>
      <c r="J26" s="26" t="str">
        <f>IF(I26=0," ",IF(I26&lt;=[1]Разряды!$D$9,[1]Разряды!$D$3,IF(I26&lt;=[1]Разряды!$E$9,[1]Разряды!$E$3,IF(I26&lt;=[1]Разряды!$F$9,[1]Разряды!$F$3,IF(I26&lt;=[1]Разряды!$G$9,[1]Разряды!$G$3,IF(I26&lt;=[1]Разряды!$H$9,[1]Разряды!$H$3,IF(I26&lt;=[1]Разряды!$I$9,[1]Разряды!$I$3,IF(I26&lt;=[1]Разряды!$J$9,[1]Разряды!$J$3,"б/р"))))))))</f>
        <v>2р</v>
      </c>
      <c r="K26" s="26">
        <v>0</v>
      </c>
      <c r="L26" s="21" t="str">
        <f>IF(B26=0," ",VLOOKUP($B26,[1]Спортсмены!$B$1:$H$65536,7,FALSE))</f>
        <v>Чернов А.В.</v>
      </c>
    </row>
    <row r="27" spans="1:12" x14ac:dyDescent="0.25">
      <c r="A27" s="71"/>
      <c r="B27" s="20">
        <v>473</v>
      </c>
      <c r="C27" s="21" t="str">
        <f>IF(B27=0," ",VLOOKUP(B27,[1]Спортсмены!B$1:H$65536,2,FALSE))</f>
        <v>Шульгин Дмитрий</v>
      </c>
      <c r="D27" s="22" t="str">
        <f>IF(B27=0," ",VLOOKUP($B27,[1]Спортсмены!$B$1:$H$65536,3,FALSE))</f>
        <v>16.10.1995</v>
      </c>
      <c r="E27" s="23" t="str">
        <f>IF(B27=0," ",IF(VLOOKUP($B27,[1]Спортсмены!$B$1:$H$65536,4,FALSE)=0," ",VLOOKUP($B27,[1]Спортсмены!$B$1:$H$65536,4,FALSE)))</f>
        <v>1р</v>
      </c>
      <c r="F27" s="21" t="str">
        <f>IF(B27=0," ",VLOOKUP($B27,[1]Спортсмены!$B$1:$H$65536,5,FALSE))</f>
        <v>Вологодская</v>
      </c>
      <c r="G27" s="78" t="str">
        <f>IF(B27=0," ",VLOOKUP($B27,[1]Спортсмены!$B$1:$H$65536,6,FALSE))</f>
        <v>Вологда, ВоГУ</v>
      </c>
      <c r="H27" s="24"/>
      <c r="I27" s="278" t="s">
        <v>78</v>
      </c>
      <c r="J27" s="26"/>
      <c r="K27" s="23" t="s">
        <v>19</v>
      </c>
      <c r="L27" s="78" t="str">
        <f>IF(B27=0," ",VLOOKUP($B27,[1]Спортсмены!$B$1:$H$65536,7,FALSE))</f>
        <v>Кошелев Е.Ю., Виселев В.Д.</v>
      </c>
    </row>
    <row r="28" spans="1:12" x14ac:dyDescent="0.25">
      <c r="A28" s="71"/>
      <c r="B28" s="26"/>
      <c r="C28" s="21"/>
      <c r="D28" s="22"/>
      <c r="E28" s="23"/>
      <c r="F28" s="21"/>
      <c r="G28" s="21"/>
      <c r="H28" s="52"/>
      <c r="I28" s="85"/>
      <c r="J28" s="27"/>
      <c r="K28" s="52"/>
      <c r="L28" s="21"/>
    </row>
    <row r="29" spans="1:12" x14ac:dyDescent="0.25">
      <c r="A29" s="90"/>
      <c r="B29" s="80"/>
      <c r="C29" s="61"/>
      <c r="D29" s="15"/>
      <c r="E29" s="15"/>
      <c r="F29" s="414" t="s">
        <v>22</v>
      </c>
      <c r="G29" s="414"/>
      <c r="H29" s="92"/>
      <c r="I29" s="413"/>
      <c r="J29" s="413"/>
      <c r="K29" s="255"/>
      <c r="L29" s="8"/>
    </row>
    <row r="30" spans="1:12" x14ac:dyDescent="0.25">
      <c r="A30" s="19">
        <v>1</v>
      </c>
      <c r="B30" s="71">
        <v>71</v>
      </c>
      <c r="C30" s="76" t="str">
        <f>IF(B30=0," ",VLOOKUP(B30,[1]Спортсмены!B$1:H$65536,2,FALSE))</f>
        <v>Александров Никита</v>
      </c>
      <c r="D30" s="77" t="str">
        <f>IF(B30=0," ",VLOOKUP($B30,[1]Спортсмены!$B$1:$H$65536,3,FALSE))</f>
        <v>22.10.1983</v>
      </c>
      <c r="E30" s="71" t="str">
        <f>IF(B30=0," ",IF(VLOOKUP($B30,[1]Спортсмены!$B$1:$H$65536,4,FALSE)=0," ",VLOOKUP($B30,[1]Спортсмены!$B$1:$H$65536,4,FALSE)))</f>
        <v>МС</v>
      </c>
      <c r="F30" s="76" t="str">
        <f>IF(B30=0," ",VLOOKUP($B30,[1]Спортсмены!$B$1:$H$65536,5,FALSE))</f>
        <v>Ярославская</v>
      </c>
      <c r="G30" s="151" t="str">
        <f>IF(B30=0," ",VLOOKUP($B30,[1]Спортсмены!$B$1:$H$65536,6,FALSE))</f>
        <v>Рыбинск, СДЮСШОР-2</v>
      </c>
      <c r="H30" s="75"/>
      <c r="I30" s="218">
        <v>5.8747685185185188E-3</v>
      </c>
      <c r="J30" s="27" t="str">
        <f>IF(I30=0," ",IF(I30&lt;=[1]Разряды!$D$9,[1]Разряды!$D$3,IF(I30&lt;=[1]Разряды!$E$9,[1]Разряды!$E$3,IF(I30&lt;=[1]Разряды!$F$9,[1]Разряды!$F$3,IF(I30&lt;=[1]Разряды!$G$9,[1]Разряды!$G$3,IF(I30&lt;=[1]Разряды!$H$9,[1]Разряды!$H$3,IF(I30&lt;=[1]Разряды!$I$9,[1]Разряды!$I$3,IF(I30&lt;=[1]Разряды!$J$9,[1]Разряды!$J$3,"б/р"))))))))</f>
        <v>кмс</v>
      </c>
      <c r="K30" s="27">
        <v>20</v>
      </c>
      <c r="L30" s="76" t="str">
        <f>IF(B30=0," ",VLOOKUP($B30,[1]Спортсмены!$B$1:$H$65536,7,FALSE))</f>
        <v>Зюзин В.Н.</v>
      </c>
    </row>
    <row r="31" spans="1:12" x14ac:dyDescent="0.25">
      <c r="A31" s="19">
        <v>2</v>
      </c>
      <c r="B31" s="71">
        <v>420</v>
      </c>
      <c r="C31" s="76" t="str">
        <f>IF(B31=0," ",VLOOKUP(B31,[1]Спортсмены!B$1:H$65536,2,FALSE))</f>
        <v>Ремезов Алексей</v>
      </c>
      <c r="D31" s="77" t="str">
        <f>IF(B31=0," ",VLOOKUP($B31,[1]Спортсмены!$B$1:$H$65536,3,FALSE))</f>
        <v>13.05.1989</v>
      </c>
      <c r="E31" s="71" t="str">
        <f>IF(B31=0," ",IF(VLOOKUP($B31,[1]Спортсмены!$B$1:$H$65536,4,FALSE)=0," ",VLOOKUP($B31,[1]Спортсмены!$B$1:$H$65536,4,FALSE)))</f>
        <v>МС</v>
      </c>
      <c r="F31" s="76" t="str">
        <f>IF(B31=0," ",VLOOKUP($B31,[1]Спортсмены!$B$1:$H$65536,5,FALSE))</f>
        <v>Костромская</v>
      </c>
      <c r="G31" s="151" t="str">
        <f>IF(B31=0," ",VLOOKUP($B31,[1]Спортсмены!$B$1:$H$65536,6,FALSE))</f>
        <v>Кострома, КОСДЮСШОР</v>
      </c>
      <c r="H31" s="75"/>
      <c r="I31" s="218">
        <v>5.9261574074074078E-3</v>
      </c>
      <c r="J31" s="27" t="str">
        <f>IF(I31=0," ",IF(I31&lt;=[1]Разряды!$D$9,[1]Разряды!$D$3,IF(I31&lt;=[1]Разряды!$E$9,[1]Разряды!$E$3,IF(I31&lt;=[1]Разряды!$F$9,[1]Разряды!$F$3,IF(I31&lt;=[1]Разряды!$G$9,[1]Разряды!$G$3,IF(I31&lt;=[1]Разряды!$H$9,[1]Разряды!$H$3,IF(I31&lt;=[1]Разряды!$I$9,[1]Разряды!$I$3,IF(I31&lt;=[1]Разряды!$J$9,[1]Разряды!$J$3,"б/р"))))))))</f>
        <v>кмс</v>
      </c>
      <c r="K31" s="90">
        <v>17</v>
      </c>
      <c r="L31" s="76" t="str">
        <f>IF(B31=0," ",VLOOKUP($B31,[1]Спортсмены!$B$1:$H$65536,7,FALSE))</f>
        <v>Дружков А.Н.</v>
      </c>
    </row>
    <row r="32" spans="1:12" x14ac:dyDescent="0.25">
      <c r="A32" s="19">
        <v>3</v>
      </c>
      <c r="B32" s="71">
        <v>72</v>
      </c>
      <c r="C32" s="76" t="str">
        <f>IF(B32=0," ",VLOOKUP(B32,[1]Спортсмены!B$1:H$65536,2,FALSE))</f>
        <v>Гусев Роман</v>
      </c>
      <c r="D32" s="77" t="str">
        <f>IF(B32=0," ",VLOOKUP($B32,[1]Спортсмены!$B$1:$H$65536,3,FALSE))</f>
        <v>08.04.1987</v>
      </c>
      <c r="E32" s="71" t="str">
        <f>IF(B32=0," ",IF(VLOOKUP($B32,[1]Спортсмены!$B$1:$H$65536,4,FALSE)=0," ",VLOOKUP($B32,[1]Спортсмены!$B$1:$H$65536,4,FALSE)))</f>
        <v>МС</v>
      </c>
      <c r="F32" s="76" t="str">
        <f>IF(B32=0," ",VLOOKUP($B32,[1]Спортсмены!$B$1:$H$65536,5,FALSE))</f>
        <v>Ярославская</v>
      </c>
      <c r="G32" s="151" t="str">
        <f>IF(B32=0," ",VLOOKUP($B32,[1]Спортсмены!$B$1:$H$65536,6,FALSE))</f>
        <v>Рыбинск, СДЮСШОР-2</v>
      </c>
      <c r="H32" s="75"/>
      <c r="I32" s="218">
        <v>5.9429398148148141E-3</v>
      </c>
      <c r="J32" s="27" t="str">
        <f>IF(I32=0," ",IF(I32&lt;=[1]Разряды!$D$9,[1]Разряды!$D$3,IF(I32&lt;=[1]Разряды!$E$9,[1]Разряды!$E$3,IF(I32&lt;=[1]Разряды!$F$9,[1]Разряды!$F$3,IF(I32&lt;=[1]Разряды!$G$9,[1]Разряды!$G$3,IF(I32&lt;=[1]Разряды!$H$9,[1]Разряды!$H$3,IF(I32&lt;=[1]Разряды!$I$9,[1]Разряды!$I$3,IF(I32&lt;=[1]Разряды!$J$9,[1]Разряды!$J$3,"б/р"))))))))</f>
        <v>1р</v>
      </c>
      <c r="K32" s="90" t="s">
        <v>19</v>
      </c>
      <c r="L32" s="76" t="str">
        <f>IF(B32=0," ",VLOOKUP($B32,[1]Спортсмены!$B$1:$H$65536,7,FALSE))</f>
        <v>Чупров Ю.Е.</v>
      </c>
    </row>
    <row r="33" spans="1:12" x14ac:dyDescent="0.25">
      <c r="A33" s="27">
        <v>4</v>
      </c>
      <c r="B33" s="71">
        <v>421</v>
      </c>
      <c r="C33" s="76" t="str">
        <f>IF(B33=0," ",VLOOKUP(B33,[1]Спортсмены!B$1:H$65536,2,FALSE))</f>
        <v>Шакиров Илья</v>
      </c>
      <c r="D33" s="77" t="str">
        <f>IF(B33=0," ",VLOOKUP($B33,[1]Спортсмены!$B$1:$H$65536,3,FALSE))</f>
        <v>04.06.1988</v>
      </c>
      <c r="E33" s="71" t="str">
        <f>IF(B33=0," ",IF(VLOOKUP($B33,[1]Спортсмены!$B$1:$H$65536,4,FALSE)=0," ",VLOOKUP($B33,[1]Спортсмены!$B$1:$H$65536,4,FALSE)))</f>
        <v>МС</v>
      </c>
      <c r="F33" s="76" t="str">
        <f>IF(B33=0," ",VLOOKUP($B33,[1]Спортсмены!$B$1:$H$65536,5,FALSE))</f>
        <v>Костромская</v>
      </c>
      <c r="G33" s="151" t="str">
        <f>IF(B33=0," ",VLOOKUP($B33,[1]Спортсмены!$B$1:$H$65536,6,FALSE))</f>
        <v>Кострома, КОСДЮСШОР</v>
      </c>
      <c r="H33" s="75"/>
      <c r="I33" s="218">
        <v>5.969097222222222E-3</v>
      </c>
      <c r="J33" s="27" t="str">
        <f>IF(I33=0," ",IF(I33&lt;=[1]Разряды!$D$9,[1]Разряды!$D$3,IF(I33&lt;=[1]Разряды!$E$9,[1]Разряды!$E$3,IF(I33&lt;=[1]Разряды!$F$9,[1]Разряды!$F$3,IF(I33&lt;=[1]Разряды!$G$9,[1]Разряды!$G$3,IF(I33&lt;=[1]Разряды!$H$9,[1]Разряды!$H$3,IF(I33&lt;=[1]Разряды!$I$9,[1]Разряды!$I$3,IF(I33&lt;=[1]Разряды!$J$9,[1]Разряды!$J$3,"б/р"))))))))</f>
        <v>1р</v>
      </c>
      <c r="K33" s="90">
        <v>0</v>
      </c>
      <c r="L33" s="76" t="str">
        <f>IF(B33=0," ",VLOOKUP($B33,[1]Спортсмены!$B$1:$H$65536,7,FALSE))</f>
        <v>Дружков А.Н.</v>
      </c>
    </row>
    <row r="34" spans="1:12" x14ac:dyDescent="0.25">
      <c r="A34" s="27">
        <v>5</v>
      </c>
      <c r="B34" s="71">
        <v>322</v>
      </c>
      <c r="C34" s="76" t="str">
        <f>IF(B34=0," ",VLOOKUP(B34,[1]Спортсмены!B$1:H$65536,2,FALSE))</f>
        <v>Улижов Вадим</v>
      </c>
      <c r="D34" s="77" t="str">
        <f>IF(B34=0," ",VLOOKUP($B34,[1]Спортсмены!$B$1:$H$65536,3,FALSE))</f>
        <v>18.12.1977</v>
      </c>
      <c r="E34" s="71" t="str">
        <f>IF(B34=0," ",IF(VLOOKUP($B34,[1]Спортсмены!$B$1:$H$65536,4,FALSE)=0," ",VLOOKUP($B34,[1]Спортсмены!$B$1:$H$65536,4,FALSE)))</f>
        <v>КМС</v>
      </c>
      <c r="F34" s="76" t="str">
        <f>IF(B34=0," ",VLOOKUP($B34,[1]Спортсмены!$B$1:$H$65536,5,FALSE))</f>
        <v>Мурманская</v>
      </c>
      <c r="G34" s="151" t="str">
        <f>IF(B34=0," ",VLOOKUP($B34,[1]Спортсмены!$B$1:$H$65536,6,FALSE))</f>
        <v>Мурманск, СДЮСШОР № 4</v>
      </c>
      <c r="H34" s="75"/>
      <c r="I34" s="218">
        <v>6.0377314814814807E-3</v>
      </c>
      <c r="J34" s="27" t="str">
        <f>IF(I34=0," ",IF(I34&lt;=[1]Разряды!$D$9,[1]Разряды!$D$3,IF(I34&lt;=[1]Разряды!$E$9,[1]Разряды!$E$3,IF(I34&lt;=[1]Разряды!$F$9,[1]Разряды!$F$3,IF(I34&lt;=[1]Разряды!$G$9,[1]Разряды!$G$3,IF(I34&lt;=[1]Разряды!$H$9,[1]Разряды!$H$3,IF(I34&lt;=[1]Разряды!$I$9,[1]Разряды!$I$3,IF(I34&lt;=[1]Разряды!$J$9,[1]Разряды!$J$3,"б/р"))))))))</f>
        <v>1р</v>
      </c>
      <c r="K34" s="90">
        <v>0</v>
      </c>
      <c r="L34" s="76" t="str">
        <f>IF(B34=0," ",VLOOKUP($B34,[1]Спортсмены!$B$1:$H$65536,7,FALSE))</f>
        <v>Ахметов А.Р.</v>
      </c>
    </row>
    <row r="35" spans="1:12" x14ac:dyDescent="0.25">
      <c r="A35" s="27">
        <v>6</v>
      </c>
      <c r="B35" s="71">
        <v>191</v>
      </c>
      <c r="C35" s="76" t="str">
        <f>IF(B35=0," ",VLOOKUP(B35,[1]Спортсмены!B$1:H$65536,2,FALSE))</f>
        <v>Якимович Владимир</v>
      </c>
      <c r="D35" s="77" t="str">
        <f>IF(B35=0," ",VLOOKUP($B35,[1]Спортсмены!$B$1:$H$65536,3,FALSE))</f>
        <v>16.10.1993</v>
      </c>
      <c r="E35" s="71" t="str">
        <f>IF(B35=0," ",IF(VLOOKUP($B35,[1]Спортсмены!$B$1:$H$65536,4,FALSE)=0," ",VLOOKUP($B35,[1]Спортсмены!$B$1:$H$65536,4,FALSE)))</f>
        <v>1р</v>
      </c>
      <c r="F35" s="76" t="str">
        <f>IF(B35=0," ",VLOOKUP($B35,[1]Спортсмены!$B$1:$H$65536,5,FALSE))</f>
        <v>Архангельская</v>
      </c>
      <c r="G35" s="151" t="str">
        <f>IF(B35=0," ",VLOOKUP($B35,[1]Спортсмены!$B$1:$H$65536,6,FALSE))</f>
        <v>Котлас, ГБПОУ АО "КПК"</v>
      </c>
      <c r="H35" s="75"/>
      <c r="I35" s="218">
        <v>6.0518518518518508E-3</v>
      </c>
      <c r="J35" s="27" t="str">
        <f>IF(I35=0," ",IF(I35&lt;=[1]Разряды!$D$9,[1]Разряды!$D$3,IF(I35&lt;=[1]Разряды!$E$9,[1]Разряды!$E$3,IF(I35&lt;=[1]Разряды!$F$9,[1]Разряды!$F$3,IF(I35&lt;=[1]Разряды!$G$9,[1]Разряды!$G$3,IF(I35&lt;=[1]Разряды!$H$9,[1]Разряды!$H$3,IF(I35&lt;=[1]Разряды!$I$9,[1]Разряды!$I$3,IF(I35&lt;=[1]Разряды!$J$9,[1]Разряды!$J$3,"б/р"))))))))</f>
        <v>1р</v>
      </c>
      <c r="K35" s="90">
        <v>0</v>
      </c>
      <c r="L35" s="76" t="str">
        <f>IF(B35=0," ",VLOOKUP($B35,[1]Спортсмены!$B$1:$H$65536,7,FALSE))</f>
        <v>Комлев С.А.</v>
      </c>
    </row>
    <row r="36" spans="1:12" x14ac:dyDescent="0.25">
      <c r="A36" s="27">
        <v>7</v>
      </c>
      <c r="B36" s="71">
        <v>423</v>
      </c>
      <c r="C36" s="76" t="str">
        <f>IF(B36=0," ",VLOOKUP(B36,[1]Спортсмены!B$1:H$65536,2,FALSE))</f>
        <v>Липп Сергей</v>
      </c>
      <c r="D36" s="77" t="str">
        <f>IF(B36=0," ",VLOOKUP($B36,[1]Спортсмены!$B$1:$H$65536,3,FALSE))</f>
        <v>22.03.1985</v>
      </c>
      <c r="E36" s="71" t="str">
        <f>IF(B36=0," ",IF(VLOOKUP($B36,[1]Спортсмены!$B$1:$H$65536,4,FALSE)=0," ",VLOOKUP($B36,[1]Спортсмены!$B$1:$H$65536,4,FALSE)))</f>
        <v>КМС</v>
      </c>
      <c r="F36" s="76" t="str">
        <f>IF(B36=0," ",VLOOKUP($B36,[1]Спортсмены!$B$1:$H$65536,5,FALSE))</f>
        <v>Костромская</v>
      </c>
      <c r="G36" s="151" t="str">
        <f>IF(B36=0," ",VLOOKUP($B36,[1]Спортсмены!$B$1:$H$65536,6,FALSE))</f>
        <v>Кострома, Динамо</v>
      </c>
      <c r="H36" s="75"/>
      <c r="I36" s="218">
        <v>6.1067129629629631E-3</v>
      </c>
      <c r="J36" s="27" t="str">
        <f>IF(I36=0," ",IF(I36&lt;=[1]Разряды!$D$9,[1]Разряды!$D$3,IF(I36&lt;=[1]Разряды!$E$9,[1]Разряды!$E$3,IF(I36&lt;=[1]Разряды!$F$9,[1]Разряды!$F$3,IF(I36&lt;=[1]Разряды!$G$9,[1]Разряды!$G$3,IF(I36&lt;=[1]Разряды!$H$9,[1]Разряды!$H$3,IF(I36&lt;=[1]Разряды!$I$9,[1]Разряды!$I$3,IF(I36&lt;=[1]Разряды!$J$9,[1]Разряды!$J$3,"б/р"))))))))</f>
        <v>1р</v>
      </c>
      <c r="K36" s="90">
        <v>0</v>
      </c>
      <c r="L36" s="76" t="str">
        <f>IF(B36=0," ",VLOOKUP($B36,[1]Спортсмены!$B$1:$H$65536,7,FALSE))</f>
        <v>самостоятельно</v>
      </c>
    </row>
    <row r="37" spans="1:12" x14ac:dyDescent="0.25">
      <c r="A37" s="27">
        <v>8</v>
      </c>
      <c r="B37" s="26">
        <v>226</v>
      </c>
      <c r="C37" s="21" t="str">
        <f>IF(B37=0," ",VLOOKUP(B37,[1]Спортсмены!B$1:H$65536,2,FALSE))</f>
        <v>Киселев Алексей</v>
      </c>
      <c r="D37" s="22" t="str">
        <f>IF(B37=0," ",VLOOKUP($B37,[1]Спортсмены!$B$1:$H$65536,3,FALSE))</f>
        <v>27.05.1992</v>
      </c>
      <c r="E37" s="23" t="str">
        <f>IF(B37=0," ",IF(VLOOKUP($B37,[1]Спортсмены!$B$1:$H$65536,4,FALSE)=0," ",VLOOKUP($B37,[1]Спортсмены!$B$1:$H$65536,4,FALSE)))</f>
        <v>КМС</v>
      </c>
      <c r="F37" s="21" t="str">
        <f>IF(B37=0," ",VLOOKUP($B37,[1]Спортсмены!$B$1:$H$65536,5,FALSE))</f>
        <v>Вологодская</v>
      </c>
      <c r="G37" s="21" t="str">
        <f>IF(B37=0," ",VLOOKUP($B37,[1]Спортсмены!$B$1:$H$65536,6,FALSE))</f>
        <v>Вологда</v>
      </c>
      <c r="H37" s="24"/>
      <c r="I37" s="84">
        <v>6.217939814814815E-3</v>
      </c>
      <c r="J37" s="26" t="str">
        <f>IF(I37=0," ",IF(I37&lt;=[1]Разряды!$D$9,[1]Разряды!$D$3,IF(I37&lt;=[1]Разряды!$E$9,[1]Разряды!$E$3,IF(I37&lt;=[1]Разряды!$F$9,[1]Разряды!$F$3,IF(I37&lt;=[1]Разряды!$G$9,[1]Разряды!$G$3,IF(I37&lt;=[1]Разряды!$H$9,[1]Разряды!$H$3,IF(I37&lt;=[1]Разряды!$I$9,[1]Разряды!$I$3,IF(I37&lt;=[1]Разряды!$J$9,[1]Разряды!$J$3,"б/р"))))))))</f>
        <v>1р</v>
      </c>
      <c r="K37" s="16">
        <v>0</v>
      </c>
      <c r="L37" s="21" t="str">
        <f>IF(B37=0," ",VLOOKUP($B37,[1]Спортсмены!$B$1:$H$65536,7,FALSE))</f>
        <v>Киселев В.Д.</v>
      </c>
    </row>
    <row r="38" spans="1:12" x14ac:dyDescent="0.25">
      <c r="A38" s="27">
        <v>9</v>
      </c>
      <c r="B38" s="71">
        <v>463</v>
      </c>
      <c r="C38" s="76" t="str">
        <f>IF(B38=0," ",VLOOKUP(B38,[1]Спортсмены!B$1:H$65536,2,FALSE))</f>
        <v>Исхаков Радмир</v>
      </c>
      <c r="D38" s="77" t="str">
        <f>IF(B38=0," ",VLOOKUP($B38,[1]Спортсмены!$B$1:$H$65536,3,FALSE))</f>
        <v>11.09.1993</v>
      </c>
      <c r="E38" s="71" t="str">
        <f>IF(B38=0," ",IF(VLOOKUP($B38,[1]Спортсмены!$B$1:$H$65536,4,FALSE)=0," ",VLOOKUP($B38,[1]Спортсмены!$B$1:$H$65536,4,FALSE)))</f>
        <v>1р</v>
      </c>
      <c r="F38" s="76" t="str">
        <f>IF(B38=0," ",VLOOKUP($B38,[1]Спортсмены!$B$1:$H$65536,5,FALSE))</f>
        <v>Ярославская</v>
      </c>
      <c r="G38" s="151" t="str">
        <f>IF(B38=0," ",VLOOKUP($B38,[1]Спортсмены!$B$1:$H$65536,6,FALSE))</f>
        <v>Ярославль, СДЮСШОР-19</v>
      </c>
      <c r="H38" s="75"/>
      <c r="I38" s="218">
        <v>6.238078703703704E-3</v>
      </c>
      <c r="J38" s="27" t="str">
        <f>IF(I38=0," ",IF(I38&lt;=[1]Разряды!$D$9,[1]Разряды!$D$3,IF(I38&lt;=[1]Разряды!$E$9,[1]Разряды!$E$3,IF(I38&lt;=[1]Разряды!$F$9,[1]Разряды!$F$3,IF(I38&lt;=[1]Разряды!$G$9,[1]Разряды!$G$3,IF(I38&lt;=[1]Разряды!$H$9,[1]Разряды!$H$3,IF(I38&lt;=[1]Разряды!$I$9,[1]Разряды!$I$3,IF(I38&lt;=[1]Разряды!$J$9,[1]Разряды!$J$3,"б/р"))))))))</f>
        <v>1р</v>
      </c>
      <c r="K38" s="90" t="s">
        <v>19</v>
      </c>
      <c r="L38" s="76" t="str">
        <f>IF(B38=0," ",VLOOKUP($B38,[1]Спортсмены!$B$1:$H$65536,7,FALSE))</f>
        <v>Васин В.Н., Суханов С.А.</v>
      </c>
    </row>
    <row r="39" spans="1:12" x14ac:dyDescent="0.25">
      <c r="A39" s="27">
        <v>10</v>
      </c>
      <c r="B39" s="71">
        <v>15</v>
      </c>
      <c r="C39" s="76" t="str">
        <f>IF(B39=0," ",VLOOKUP(B39,[1]Спортсмены!B$1:H$65536,2,FALSE))</f>
        <v>Рябинин Николай</v>
      </c>
      <c r="D39" s="77" t="str">
        <f>IF(B39=0," ",VLOOKUP($B39,[1]Спортсмены!$B$1:$H$65536,3,FALSE))</f>
        <v>27.11.1981</v>
      </c>
      <c r="E39" s="71" t="str">
        <f>IF(B39=0," ",IF(VLOOKUP($B39,[1]Спортсмены!$B$1:$H$65536,4,FALSE)=0," ",VLOOKUP($B39,[1]Спортсмены!$B$1:$H$65536,4,FALSE)))</f>
        <v xml:space="preserve">МС </v>
      </c>
      <c r="F39" s="76" t="str">
        <f>IF(B39=0," ",VLOOKUP($B39,[1]Спортсмены!$B$1:$H$65536,5,FALSE))</f>
        <v>Ярославская</v>
      </c>
      <c r="G39" s="151" t="str">
        <f>IF(B39=0," ",VLOOKUP($B39,[1]Спортсмены!$B$1:$H$65536,6,FALSE))</f>
        <v>Ярославль, СДЮСШОР-19</v>
      </c>
      <c r="H39" s="75"/>
      <c r="I39" s="218">
        <v>6.2715277777777786E-3</v>
      </c>
      <c r="J39" s="27" t="str">
        <f>IF(I39=0," ",IF(I39&lt;=[1]Разряды!$D$9,[1]Разряды!$D$3,IF(I39&lt;=[1]Разряды!$E$9,[1]Разряды!$E$3,IF(I39&lt;=[1]Разряды!$F$9,[1]Разряды!$F$3,IF(I39&lt;=[1]Разряды!$G$9,[1]Разряды!$G$3,IF(I39&lt;=[1]Разряды!$H$9,[1]Разряды!$H$3,IF(I39&lt;=[1]Разряды!$I$9,[1]Разряды!$I$3,IF(I39&lt;=[1]Разряды!$J$9,[1]Разряды!$J$3,"б/р"))))))))</f>
        <v>1р</v>
      </c>
      <c r="K39" s="90" t="s">
        <v>19</v>
      </c>
      <c r="L39" s="76" t="str">
        <f>IF(B39=0," ",VLOOKUP($B39,[1]Спортсмены!$B$1:$H$65536,7,FALSE))</f>
        <v>Зараковский Е.Р.</v>
      </c>
    </row>
    <row r="40" spans="1:12" x14ac:dyDescent="0.25">
      <c r="A40" s="27">
        <v>11</v>
      </c>
      <c r="B40" s="71">
        <v>11</v>
      </c>
      <c r="C40" s="76" t="str">
        <f>IF(B40=0," ",VLOOKUP(B40,[1]Спортсмены!B$1:H$65536,2,FALSE))</f>
        <v>Васильев Вячеслав</v>
      </c>
      <c r="D40" s="77" t="str">
        <f>IF(B40=0," ",VLOOKUP($B40,[1]Спортсмены!$B$1:$H$65536,3,FALSE))</f>
        <v>24.05.1991</v>
      </c>
      <c r="E40" s="71" t="str">
        <f>IF(B40=0," ",IF(VLOOKUP($B40,[1]Спортсмены!$B$1:$H$65536,4,FALSE)=0," ",VLOOKUP($B40,[1]Спортсмены!$B$1:$H$65536,4,FALSE)))</f>
        <v>1р</v>
      </c>
      <c r="F40" s="76" t="str">
        <f>IF(B40=0," ",VLOOKUP($B40,[1]Спортсмены!$B$1:$H$65536,5,FALSE))</f>
        <v>Ярославская</v>
      </c>
      <c r="G40" s="151" t="str">
        <f>IF(B40=0," ",VLOOKUP($B40,[1]Спортсмены!$B$1:$H$65536,6,FALSE))</f>
        <v>Ярославль, СДЮСШОР-19</v>
      </c>
      <c r="H40" s="75"/>
      <c r="I40" s="218">
        <v>6.3943287037037042E-3</v>
      </c>
      <c r="J40" s="27" t="str">
        <f>IF(I40=0," ",IF(I40&lt;=[1]Разряды!$D$9,[1]Разряды!$D$3,IF(I40&lt;=[1]Разряды!$E$9,[1]Разряды!$E$3,IF(I40&lt;=[1]Разряды!$F$9,[1]Разряды!$F$3,IF(I40&lt;=[1]Разряды!$G$9,[1]Разряды!$G$3,IF(I40&lt;=[1]Разряды!$H$9,[1]Разряды!$H$3,IF(I40&lt;=[1]Разряды!$I$9,[1]Разряды!$I$3,IF(I40&lt;=[1]Разряды!$J$9,[1]Разряды!$J$3,"б/р"))))))))</f>
        <v>2р</v>
      </c>
      <c r="K40" s="90" t="s">
        <v>19</v>
      </c>
      <c r="L40" s="76" t="str">
        <f>IF(B40=0," ",VLOOKUP($B40,[1]Спортсмены!$B$1:$H$65536,7,FALSE))</f>
        <v>Сапожников В.П.</v>
      </c>
    </row>
    <row r="41" spans="1:12" ht="15.75" thickBot="1" x14ac:dyDescent="0.3">
      <c r="A41" s="45"/>
      <c r="B41" s="45"/>
      <c r="C41" s="45"/>
      <c r="D41" s="45"/>
      <c r="E41" s="45"/>
      <c r="F41" s="45"/>
      <c r="G41" s="45"/>
      <c r="H41" s="101"/>
      <c r="I41" s="101"/>
      <c r="J41" s="45"/>
      <c r="K41" s="45"/>
      <c r="L41" s="45"/>
    </row>
    <row r="42" spans="1:12" ht="15.75" thickTop="1" x14ac:dyDescent="0.25">
      <c r="A42" s="46"/>
      <c r="B42" s="46"/>
      <c r="C42" s="46"/>
      <c r="D42" s="46"/>
      <c r="E42" s="46"/>
      <c r="F42" s="46"/>
      <c r="G42" s="46"/>
      <c r="H42" s="94"/>
      <c r="I42" s="94"/>
      <c r="J42" s="46"/>
      <c r="K42" s="46"/>
      <c r="L42" s="46"/>
    </row>
    <row r="43" spans="1:12" x14ac:dyDescent="0.25">
      <c r="A43" s="46"/>
      <c r="B43" s="46"/>
      <c r="C43" s="46"/>
      <c r="D43" s="46"/>
      <c r="E43" s="46"/>
      <c r="F43" s="46"/>
      <c r="G43" s="46"/>
      <c r="H43" s="94"/>
      <c r="I43" s="94"/>
      <c r="J43" s="46"/>
      <c r="K43" s="46"/>
      <c r="L43" s="46"/>
    </row>
    <row r="44" spans="1:12" x14ac:dyDescent="0.25">
      <c r="A44" s="46"/>
      <c r="B44" s="46"/>
      <c r="C44" s="46"/>
      <c r="D44" s="46"/>
      <c r="E44" s="46"/>
      <c r="F44" s="46"/>
      <c r="G44" s="46"/>
      <c r="H44" s="94"/>
      <c r="I44" s="94"/>
      <c r="J44" s="46"/>
      <c r="K44" s="46"/>
      <c r="L44" s="46"/>
    </row>
    <row r="45" spans="1:12" x14ac:dyDescent="0.25">
      <c r="A45" s="46"/>
      <c r="B45" s="46"/>
      <c r="C45" s="46"/>
      <c r="D45" s="46"/>
      <c r="E45" s="46"/>
      <c r="F45" s="46"/>
      <c r="G45" s="46"/>
      <c r="H45" s="94"/>
      <c r="I45" s="94"/>
      <c r="J45" s="46"/>
      <c r="K45" s="46"/>
      <c r="L45" s="46"/>
    </row>
    <row r="46" spans="1:12" x14ac:dyDescent="0.25">
      <c r="A46" s="46"/>
      <c r="B46" s="46"/>
      <c r="C46" s="46"/>
      <c r="D46" s="46"/>
      <c r="E46" s="46"/>
      <c r="F46" s="46"/>
      <c r="G46" s="46"/>
      <c r="H46" s="94"/>
      <c r="I46" s="94"/>
      <c r="J46" s="46"/>
      <c r="K46" s="46"/>
      <c r="L46" s="46"/>
    </row>
    <row r="47" spans="1:12" x14ac:dyDescent="0.25">
      <c r="A47" s="46"/>
      <c r="B47" s="46"/>
      <c r="C47" s="46"/>
      <c r="D47" s="46"/>
      <c r="E47" s="46"/>
      <c r="F47" s="46"/>
      <c r="G47" s="46"/>
      <c r="H47" s="94"/>
      <c r="I47" s="94"/>
      <c r="J47" s="46"/>
      <c r="K47" s="46"/>
      <c r="L47" s="46"/>
    </row>
  </sheetData>
  <mergeCells count="24">
    <mergeCell ref="F9:G9"/>
    <mergeCell ref="I9:J9"/>
    <mergeCell ref="F5:G5"/>
    <mergeCell ref="F7:F8"/>
    <mergeCell ref="G7:G8"/>
    <mergeCell ref="H7:I7"/>
    <mergeCell ref="J7:J8"/>
    <mergeCell ref="A1:L1"/>
    <mergeCell ref="A2:L2"/>
    <mergeCell ref="A3:L3"/>
    <mergeCell ref="K7:K8"/>
    <mergeCell ref="L7:L8"/>
    <mergeCell ref="H8:I8"/>
    <mergeCell ref="A7:A8"/>
    <mergeCell ref="B7:B8"/>
    <mergeCell ref="C7:C8"/>
    <mergeCell ref="D7:D8"/>
    <mergeCell ref="E7:E8"/>
    <mergeCell ref="F20:G20"/>
    <mergeCell ref="I20:J20"/>
    <mergeCell ref="F29:G29"/>
    <mergeCell ref="I29:J29"/>
    <mergeCell ref="F15:G15"/>
    <mergeCell ref="I15:J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workbookViewId="0">
      <selection activeCell="E27" sqref="E27"/>
    </sheetView>
  </sheetViews>
  <sheetFormatPr defaultRowHeight="15" x14ac:dyDescent="0.25"/>
  <cols>
    <col min="1" max="1" width="4.5703125" customWidth="1"/>
    <col min="2" max="2" width="5.7109375" customWidth="1"/>
    <col min="3" max="3" width="19.28515625" customWidth="1"/>
    <col min="4" max="4" width="10.140625" style="108" bestFit="1" customWidth="1"/>
    <col min="5" max="5" width="6.28515625" customWidth="1"/>
    <col min="6" max="6" width="17.85546875" customWidth="1"/>
    <col min="7" max="7" width="29.85546875" customWidth="1"/>
    <col min="8" max="8" width="6.28515625" customWidth="1"/>
    <col min="9" max="9" width="7.42578125" customWidth="1"/>
    <col min="10" max="10" width="6.28515625" customWidth="1"/>
    <col min="11" max="11" width="7" customWidth="1"/>
    <col min="12" max="12" width="26.42578125" customWidth="1"/>
  </cols>
  <sheetData>
    <row r="1" spans="1:12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2" ht="20.25" x14ac:dyDescent="0.3">
      <c r="A3" s="411" t="s">
        <v>145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8" x14ac:dyDescent="0.25">
      <c r="A4" s="423"/>
      <c r="B4" s="423"/>
      <c r="C4" s="423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423"/>
      <c r="B5" s="423"/>
      <c r="C5" s="423"/>
      <c r="D5" s="4"/>
      <c r="E5" s="4"/>
      <c r="F5" s="412" t="s">
        <v>35</v>
      </c>
      <c r="G5" s="412"/>
      <c r="H5" s="4"/>
    </row>
    <row r="6" spans="1:12" ht="15.75" customHeight="1" x14ac:dyDescent="0.3">
      <c r="A6" s="425"/>
      <c r="B6" s="425"/>
      <c r="C6" s="425"/>
      <c r="D6"/>
      <c r="E6" s="10"/>
      <c r="F6" s="1"/>
      <c r="G6" s="1"/>
      <c r="H6" s="10"/>
      <c r="I6" s="413"/>
      <c r="J6" s="413"/>
      <c r="K6" s="6" t="s">
        <v>2</v>
      </c>
      <c r="L6" s="8"/>
    </row>
    <row r="7" spans="1:12" x14ac:dyDescent="0.25">
      <c r="A7" s="11"/>
      <c r="B7" s="12"/>
      <c r="C7" s="12"/>
      <c r="D7" s="12"/>
      <c r="E7" s="11"/>
      <c r="F7" s="1"/>
      <c r="G7" s="1"/>
      <c r="H7" s="13"/>
      <c r="I7" s="415"/>
      <c r="J7" s="415"/>
      <c r="K7" s="335" t="s">
        <v>94</v>
      </c>
      <c r="L7" s="335"/>
    </row>
    <row r="8" spans="1:12" x14ac:dyDescent="0.25">
      <c r="A8" s="416" t="s">
        <v>5</v>
      </c>
      <c r="B8" s="416" t="s">
        <v>6</v>
      </c>
      <c r="C8" s="416" t="s">
        <v>7</v>
      </c>
      <c r="D8" s="405" t="s">
        <v>8</v>
      </c>
      <c r="E8" s="405" t="s">
        <v>9</v>
      </c>
      <c r="F8" s="405" t="s">
        <v>10</v>
      </c>
      <c r="G8" s="405" t="s">
        <v>11</v>
      </c>
      <c r="H8" s="418" t="s">
        <v>12</v>
      </c>
      <c r="I8" s="419"/>
      <c r="J8" s="416" t="s">
        <v>13</v>
      </c>
      <c r="K8" s="405" t="s">
        <v>14</v>
      </c>
      <c r="L8" s="407" t="s">
        <v>15</v>
      </c>
    </row>
    <row r="9" spans="1:12" ht="15" customHeight="1" x14ac:dyDescent="0.25">
      <c r="A9" s="417"/>
      <c r="B9" s="417"/>
      <c r="C9" s="417"/>
      <c r="D9" s="417"/>
      <c r="E9" s="417"/>
      <c r="F9" s="417"/>
      <c r="G9" s="417"/>
      <c r="H9" s="257" t="s">
        <v>16</v>
      </c>
      <c r="I9" s="258" t="s">
        <v>17</v>
      </c>
      <c r="J9" s="417"/>
      <c r="K9" s="406"/>
      <c r="L9" s="408"/>
    </row>
    <row r="10" spans="1:12" x14ac:dyDescent="0.25">
      <c r="A10" s="15"/>
      <c r="B10" s="23"/>
      <c r="C10" s="15"/>
      <c r="D10" s="26"/>
      <c r="E10" s="23"/>
      <c r="F10" s="420" t="s">
        <v>97</v>
      </c>
      <c r="G10" s="420"/>
      <c r="H10" s="105"/>
      <c r="I10" s="281" t="s">
        <v>31</v>
      </c>
      <c r="J10" s="281"/>
      <c r="K10" s="14"/>
      <c r="L10" s="275" t="s">
        <v>140</v>
      </c>
    </row>
    <row r="11" spans="1:12" x14ac:dyDescent="0.25">
      <c r="A11" s="19">
        <v>1</v>
      </c>
      <c r="B11" s="20">
        <v>359</v>
      </c>
      <c r="C11" s="21" t="str">
        <f>IF(B11=0," ",VLOOKUP(B11,[1]Спортсмены!B$1:H$65536,2,FALSE))</f>
        <v>Спиридонов Олег</v>
      </c>
      <c r="D11" s="22" t="str">
        <f>IF(B11=0," ",VLOOKUP($B11,[1]Спортсмены!$B$1:$H$65536,3,FALSE))</f>
        <v>16.08.1999</v>
      </c>
      <c r="E11" s="23" t="str">
        <f>IF(B11=0," ",IF(VLOOKUP($B11,[1]Спортсмены!$B$1:$H$65536,4,FALSE)=0," ",VLOOKUP($B11,[1]Спортсмены!$B$1:$H$65536,4,FALSE)))</f>
        <v>1р</v>
      </c>
      <c r="F11" s="21" t="str">
        <f>IF(B11=0," ",VLOOKUP($B11,[1]Спортсмены!$B$1:$H$65536,5,FALSE))</f>
        <v>Калининградская</v>
      </c>
      <c r="G11" s="21" t="str">
        <f>IF(B11=0," ",VLOOKUP($B11,[1]Спортсмены!$B$1:$H$65536,6,FALSE))</f>
        <v>Калининград, СДЮСШОР № 4</v>
      </c>
      <c r="H11" s="40"/>
      <c r="I11" s="25">
        <v>9.3865740740740728E-5</v>
      </c>
      <c r="J11" s="23" t="s">
        <v>79</v>
      </c>
      <c r="K11" s="23">
        <v>20</v>
      </c>
      <c r="L11" s="78" t="str">
        <f>IF(B11=0," ",VLOOKUP($B11,[1]Спортсмены!$B$1:$H$65536,7,FALSE))</f>
        <v>Антунович Г.П., Слушкин В.К.</v>
      </c>
    </row>
    <row r="12" spans="1:12" ht="15" customHeight="1" x14ac:dyDescent="0.25">
      <c r="A12" s="19">
        <v>2</v>
      </c>
      <c r="B12" s="20">
        <v>274</v>
      </c>
      <c r="C12" s="21" t="str">
        <f>IF(B12=0," ",VLOOKUP(B12,[1]Спортсмены!B$1:H$65536,2,FALSE))</f>
        <v>Шумаков Илья</v>
      </c>
      <c r="D12" s="22" t="str">
        <f>IF(B12=0," ",VLOOKUP($B12,[1]Спортсмены!$B$1:$H$65536,3,FALSE))</f>
        <v>20.06.1999</v>
      </c>
      <c r="E12" s="23" t="str">
        <f>IF(B12=0," ",IF(VLOOKUP($B12,[1]Спортсмены!$B$1:$H$65536,4,FALSE)=0," ",VLOOKUP($B12,[1]Спортсмены!$B$1:$H$65536,4,FALSE)))</f>
        <v>1р</v>
      </c>
      <c r="F12" s="21" t="str">
        <f>IF(B12=0," ",VLOOKUP($B12,[1]Спортсмены!$B$1:$H$65536,5,FALSE))</f>
        <v>Владимирская</v>
      </c>
      <c r="G12" s="21" t="str">
        <f>IF(B12=0," ",VLOOKUP($B12,[1]Спортсмены!$B$1:$H$65536,6,FALSE))</f>
        <v>Владимир, СДЮСШОР-4</v>
      </c>
      <c r="H12" s="40"/>
      <c r="I12" s="25">
        <v>1.0231481481481483E-4</v>
      </c>
      <c r="J12" s="23" t="s">
        <v>77</v>
      </c>
      <c r="K12" s="23">
        <v>17</v>
      </c>
      <c r="L12" s="21" t="str">
        <f>IF(B12=0," ",VLOOKUP($B12,[1]Спортсмены!$B$1:$H$65536,7,FALSE))</f>
        <v>Кравцова К.О., Коробова П.А.</v>
      </c>
    </row>
    <row r="13" spans="1:12" x14ac:dyDescent="0.25">
      <c r="A13" s="19">
        <v>3</v>
      </c>
      <c r="B13" s="20">
        <v>285</v>
      </c>
      <c r="C13" s="21" t="str">
        <f>IF(B13=0," ",VLOOKUP(B13,[1]Спортсмены!B$1:H$65536,2,FALSE))</f>
        <v>Степин Алексей</v>
      </c>
      <c r="D13" s="22" t="str">
        <f>IF(B13=0," ",VLOOKUP($B13,[1]Спортсмены!$B$1:$H$65536,3,FALSE))</f>
        <v>06.09.2001</v>
      </c>
      <c r="E13" s="23" t="str">
        <f>IF(B13=0," ",IF(VLOOKUP($B13,[1]Спортсмены!$B$1:$H$65536,4,FALSE)=0," ",VLOOKUP($B13,[1]Спортсмены!$B$1:$H$65536,4,FALSE)))</f>
        <v>2р</v>
      </c>
      <c r="F13" s="21" t="str">
        <f>IF(B13=0," ",VLOOKUP($B13,[1]Спортсмены!$B$1:$H$65536,5,FALSE))</f>
        <v>Владимирская</v>
      </c>
      <c r="G13" s="78" t="str">
        <f>IF(B13=0," ",VLOOKUP($B13,[1]Спортсмены!$B$1:$H$65536,6,FALSE))</f>
        <v>Александров, ДЮСШ им. О. Даниловой</v>
      </c>
      <c r="H13" s="40"/>
      <c r="I13" s="25">
        <v>1.0474537037037039E-4</v>
      </c>
      <c r="J13" s="23" t="s">
        <v>77</v>
      </c>
      <c r="K13" s="23">
        <v>15</v>
      </c>
      <c r="L13" s="21" t="str">
        <f>IF(B13=0," ",VLOOKUP($B13,[1]Спортсмены!$B$1:$H$65536,7,FALSE))</f>
        <v>Сычев А.С.</v>
      </c>
    </row>
    <row r="14" spans="1:12" x14ac:dyDescent="0.25">
      <c r="A14" s="71">
        <v>4</v>
      </c>
      <c r="B14" s="20">
        <v>443</v>
      </c>
      <c r="C14" s="21" t="str">
        <f>IF(B14=0," ",VLOOKUP(B14,[1]Спортсмены!B$1:H$65536,2,FALSE))</f>
        <v>Алексеев Анатолий</v>
      </c>
      <c r="D14" s="22" t="str">
        <f>IF(B14=0," ",VLOOKUP($B14,[1]Спортсмены!$B$1:$H$65536,3,FALSE))</f>
        <v>21.06.2000</v>
      </c>
      <c r="E14" s="23" t="str">
        <f>IF(B14=0," ",IF(VLOOKUP($B14,[1]Спортсмены!$B$1:$H$65536,4,FALSE)=0," ",VLOOKUP($B14,[1]Спортсмены!$B$1:$H$65536,4,FALSE)))</f>
        <v>2р</v>
      </c>
      <c r="F14" s="21" t="str">
        <f>IF(B14=0," ",VLOOKUP($B14,[1]Спортсмены!$B$1:$H$65536,5,FALSE))</f>
        <v>Костромская</v>
      </c>
      <c r="G14" s="21" t="str">
        <f>IF(B14=0," ",VLOOKUP($B14,[1]Спортсмены!$B$1:$H$65536,6,FALSE))</f>
        <v>Кострома, КОСДЮСШОР</v>
      </c>
      <c r="H14" s="40"/>
      <c r="I14" s="25">
        <v>1.1319444444444442E-4</v>
      </c>
      <c r="J14" s="23" t="s">
        <v>87</v>
      </c>
      <c r="K14" s="23" t="s">
        <v>19</v>
      </c>
      <c r="L14" s="21" t="str">
        <f>IF(B14=0," ",VLOOKUP($B14,[1]Спортсмены!$B$1:$H$65536,7,FALSE))</f>
        <v>Макаров В.Н.</v>
      </c>
    </row>
    <row r="15" spans="1:12" x14ac:dyDescent="0.25">
      <c r="A15" s="71">
        <v>5</v>
      </c>
      <c r="B15" s="20">
        <v>273</v>
      </c>
      <c r="C15" s="21" t="str">
        <f>IF(B15=0," ",VLOOKUP(B15,[1]Спортсмены!B$1:H$65536,2,FALSE))</f>
        <v>Кирейко Денис</v>
      </c>
      <c r="D15" s="22" t="str">
        <f>IF(B15=0," ",VLOOKUP($B15,[1]Спортсмены!$B$1:$H$65536,3,FALSE))</f>
        <v>23.11.2000</v>
      </c>
      <c r="E15" s="23" t="str">
        <f>IF(B15=0," ",IF(VLOOKUP($B15,[1]Спортсмены!$B$1:$H$65536,4,FALSE)=0," ",VLOOKUP($B15,[1]Спортсмены!$B$1:$H$65536,4,FALSE)))</f>
        <v>2р</v>
      </c>
      <c r="F15" s="21" t="str">
        <f>IF(B15=0," ",VLOOKUP($B15,[1]Спортсмены!$B$1:$H$65536,5,FALSE))</f>
        <v>Владимирская</v>
      </c>
      <c r="G15" s="21" t="str">
        <f>IF(B15=0," ",VLOOKUP($B15,[1]Спортсмены!$B$1:$H$65536,6,FALSE))</f>
        <v>Владимир, СДЮСШОР-4</v>
      </c>
      <c r="H15" s="40"/>
      <c r="I15" s="25">
        <v>1.1481481481481481E-4</v>
      </c>
      <c r="J15" s="23" t="s">
        <v>141</v>
      </c>
      <c r="K15" s="23">
        <v>0</v>
      </c>
      <c r="L15" s="21" t="str">
        <f>IF(B15=0," ",VLOOKUP($B15,[1]Спортсмены!$B$1:$H$65536,7,FALSE))</f>
        <v>Кравцова К.О., Коробова П.А.</v>
      </c>
    </row>
    <row r="16" spans="1:12" x14ac:dyDescent="0.25">
      <c r="A16" s="27"/>
      <c r="B16" s="20"/>
      <c r="C16" s="21" t="str">
        <f>IF(B16=0," ",VLOOKUP(B16,[1]Спортсмены!B$1:H$65536,2,FALSE))</f>
        <v xml:space="preserve"> </v>
      </c>
      <c r="D16" s="22" t="str">
        <f>IF(B16=0," ",VLOOKUP($B16,[1]Спортсмены!$B$1:$H$65536,3,FALSE))</f>
        <v xml:space="preserve"> </v>
      </c>
      <c r="E16" s="23" t="str">
        <f>IF(B16=0," ",IF(VLOOKUP($B16,[1]Спортсмены!$B$1:$H$65536,4,FALSE)=0," ",VLOOKUP($B16,[1]Спортсмены!$B$1:$H$65536,4,FALSE)))</f>
        <v xml:space="preserve"> </v>
      </c>
      <c r="F16" s="21" t="str">
        <f>IF(B16=0," ",VLOOKUP($B16,[1]Спортсмены!$B$1:$H$65536,5,FALSE))</f>
        <v xml:space="preserve"> </v>
      </c>
      <c r="G16" s="21" t="str">
        <f>IF(B16=0," ",VLOOKUP($B16,[1]Спортсмены!$B$1:$H$65536,6,FALSE))</f>
        <v xml:space="preserve"> </v>
      </c>
      <c r="H16" s="24"/>
      <c r="I16" s="421"/>
      <c r="J16" s="421"/>
      <c r="K16" s="254"/>
      <c r="L16" s="41"/>
    </row>
    <row r="17" spans="1:12" x14ac:dyDescent="0.25">
      <c r="A17" s="15"/>
      <c r="B17" s="15"/>
      <c r="C17" s="15"/>
      <c r="D17" s="44"/>
      <c r="E17" s="15"/>
      <c r="F17" s="414" t="s">
        <v>142</v>
      </c>
      <c r="G17" s="414"/>
      <c r="H17" s="17"/>
      <c r="I17" s="18"/>
    </row>
    <row r="18" spans="1:12" x14ac:dyDescent="0.25">
      <c r="A18" s="19">
        <v>1</v>
      </c>
      <c r="B18" s="20">
        <v>351</v>
      </c>
      <c r="C18" s="21" t="str">
        <f>IF(B18=0," ",VLOOKUP(B18,[1]Спортсмены!B$1:H$65536,2,FALSE))</f>
        <v>Марков Никита</v>
      </c>
      <c r="D18" s="22" t="str">
        <f>IF(B18=0," ",VLOOKUP($B18,[1]Спортсмены!$B$1:$H$65536,3,FALSE))</f>
        <v>12.01.1998</v>
      </c>
      <c r="E18" s="23" t="str">
        <f>IF(B18=0," ",IF(VLOOKUP($B18,[1]Спортсмены!$B$1:$H$65536,4,FALSE)=0," ",VLOOKUP($B18,[1]Спортсмены!$B$1:$H$65536,4,FALSE)))</f>
        <v>1р</v>
      </c>
      <c r="F18" s="21" t="str">
        <f>IF(B18=0," ",VLOOKUP($B18,[1]Спортсмены!$B$1:$H$65536,5,FALSE))</f>
        <v>Калининградская</v>
      </c>
      <c r="G18" s="21" t="str">
        <f>IF(B18=0," ",VLOOKUP($B18,[1]Спортсмены!$B$1:$H$65536,6,FALSE))</f>
        <v>Калининград, СДЮСШОР № 4</v>
      </c>
      <c r="H18" s="24"/>
      <c r="I18" s="25">
        <v>9.8611111111111111E-5</v>
      </c>
      <c r="J18" s="23" t="s">
        <v>18</v>
      </c>
      <c r="K18" s="23">
        <v>20</v>
      </c>
      <c r="L18" s="21" t="str">
        <f>IF(B18=0," ",VLOOKUP($B18,[1]Спортсмены!$B$1:$H$65536,7,FALSE))</f>
        <v xml:space="preserve">Стародубова Т.А. </v>
      </c>
    </row>
    <row r="19" spans="1:12" x14ac:dyDescent="0.25">
      <c r="A19" s="19">
        <v>2</v>
      </c>
      <c r="B19" s="20">
        <v>352</v>
      </c>
      <c r="C19" s="21" t="str">
        <f>IF(B19=0," ",VLOOKUP(B19,[1]Спортсмены!B$1:H$65536,2,FALSE))</f>
        <v>Савченко Денис</v>
      </c>
      <c r="D19" s="22" t="str">
        <f>IF(B19=0," ",VLOOKUP($B19,[1]Спортсмены!$B$1:$H$65536,3,FALSE))</f>
        <v>08.04.1998</v>
      </c>
      <c r="E19" s="23" t="str">
        <f>IF(B19=0," ",IF(VLOOKUP($B19,[1]Спортсмены!$B$1:$H$65536,4,FALSE)=0," ",VLOOKUP($B19,[1]Спортсмены!$B$1:$H$65536,4,FALSE)))</f>
        <v>1р</v>
      </c>
      <c r="F19" s="21" t="str">
        <f>IF(B19=0," ",VLOOKUP($B19,[1]Спортсмены!$B$1:$H$65536,5,FALSE))</f>
        <v>Калининградская</v>
      </c>
      <c r="G19" s="21" t="str">
        <f>IF(B19=0," ",VLOOKUP($B19,[1]Спортсмены!$B$1:$H$65536,6,FALSE))</f>
        <v>Калининград, СДЮСШОР № 4</v>
      </c>
      <c r="H19" s="24"/>
      <c r="I19" s="25">
        <v>9.9305555555555551E-5</v>
      </c>
      <c r="J19" s="23" t="s">
        <v>18</v>
      </c>
      <c r="K19" s="23">
        <v>17</v>
      </c>
      <c r="L19" s="21" t="str">
        <f>IF(B19=0," ",VLOOKUP($B19,[1]Спортсмены!$B$1:$H$65536,7,FALSE))</f>
        <v>Антунович Г.П., Слушкин В.К.</v>
      </c>
    </row>
    <row r="20" spans="1:12" x14ac:dyDescent="0.25">
      <c r="A20" s="106">
        <v>3</v>
      </c>
      <c r="B20" s="70">
        <v>115</v>
      </c>
      <c r="C20" s="21" t="str">
        <f>IF(B20=0," ",VLOOKUP(B20,[1]Спортсмены!B$1:H$65536,2,FALSE))</f>
        <v>Васильев Антон</v>
      </c>
      <c r="D20" s="22" t="str">
        <f>IF(B20=0," ",VLOOKUP($B20,[1]Спортсмены!$B$1:$H$65536,3,FALSE))</f>
        <v>20.07.1998</v>
      </c>
      <c r="E20" s="23" t="str">
        <f>IF(B20=0," ",IF(VLOOKUP($B20,[1]Спортсмены!$B$1:$H$65536,4,FALSE)=0," ",VLOOKUP($B20,[1]Спортсмены!$B$1:$H$65536,4,FALSE)))</f>
        <v>2р</v>
      </c>
      <c r="F20" s="21" t="str">
        <f>IF(B20=0," ",VLOOKUP($B20,[1]Спортсмены!$B$1:$H$65536,5,FALSE))</f>
        <v>Ярославская</v>
      </c>
      <c r="G20" s="21" t="str">
        <f>IF(B20=0," ",VLOOKUP($B20,[1]Спортсмены!$B$1:$H$65536,6,FALSE))</f>
        <v>Рыбинск, СДЮСШОР-2</v>
      </c>
      <c r="H20" s="24"/>
      <c r="I20" s="25">
        <v>1.1828703703703704E-4</v>
      </c>
      <c r="J20" s="23" t="s">
        <v>141</v>
      </c>
      <c r="K20" s="23" t="s">
        <v>19</v>
      </c>
      <c r="L20" s="320" t="str">
        <f>IF(B20=0," ",VLOOKUP($B20,[1]Спортсмены!$B$1:$H$65536,7,FALSE))</f>
        <v>Иванова И.М., Соколова Н.М.</v>
      </c>
    </row>
    <row r="21" spans="1:12" x14ac:dyDescent="0.25">
      <c r="A21" s="71"/>
      <c r="B21" s="20"/>
      <c r="C21" s="21"/>
      <c r="D21" s="22"/>
      <c r="E21" s="23"/>
      <c r="F21" s="21"/>
      <c r="G21" s="21"/>
      <c r="H21" s="25"/>
      <c r="I21" s="24"/>
      <c r="J21" s="26"/>
      <c r="K21" s="23"/>
      <c r="L21" s="21"/>
    </row>
    <row r="22" spans="1:12" ht="15.75" thickBot="1" x14ac:dyDescent="0.3">
      <c r="A22" s="29"/>
      <c r="B22" s="30"/>
      <c r="C22" s="31"/>
      <c r="D22" s="33"/>
      <c r="E22" s="33"/>
      <c r="F22" s="31"/>
      <c r="G22" s="31"/>
      <c r="H22" s="34"/>
      <c r="I22" s="34"/>
      <c r="J22" s="33"/>
      <c r="K22" s="43"/>
      <c r="L22" s="31"/>
    </row>
    <row r="23" spans="1:12" ht="15.75" thickTop="1" x14ac:dyDescent="0.25">
      <c r="A23" s="265"/>
      <c r="B23" s="35"/>
      <c r="C23" s="36"/>
      <c r="D23" s="38"/>
      <c r="E23" s="38"/>
      <c r="F23" s="36"/>
      <c r="G23" s="36"/>
      <c r="H23" s="39"/>
      <c r="I23" s="39"/>
      <c r="J23" s="38"/>
      <c r="K23" s="47"/>
      <c r="L23" s="36"/>
    </row>
    <row r="24" spans="1:12" x14ac:dyDescent="0.25">
      <c r="A24" s="265"/>
      <c r="B24" s="35"/>
      <c r="C24" s="36"/>
      <c r="D24" s="38"/>
      <c r="E24" s="38"/>
      <c r="F24" s="36"/>
      <c r="G24" s="36"/>
      <c r="H24" s="39"/>
      <c r="I24" s="39"/>
      <c r="J24" s="38"/>
      <c r="K24" s="47"/>
      <c r="L24" s="36"/>
    </row>
    <row r="25" spans="1:12" x14ac:dyDescent="0.25">
      <c r="A25" s="265"/>
      <c r="B25" s="269"/>
      <c r="C25" s="36"/>
      <c r="D25" s="38"/>
      <c r="E25" s="38"/>
      <c r="F25" s="36"/>
      <c r="G25" s="36"/>
      <c r="H25" s="39"/>
      <c r="I25" s="39"/>
      <c r="J25" s="38"/>
      <c r="K25" s="47"/>
      <c r="L25" s="36"/>
    </row>
    <row r="26" spans="1:12" x14ac:dyDescent="0.25">
      <c r="A26" s="265"/>
      <c r="B26" s="35"/>
      <c r="C26" s="36"/>
      <c r="D26" s="38"/>
      <c r="E26" s="38"/>
      <c r="F26" s="36"/>
      <c r="G26" s="36"/>
      <c r="H26" s="39"/>
      <c r="I26" s="39"/>
      <c r="J26" s="38"/>
      <c r="K26" s="47"/>
      <c r="L26" s="36"/>
    </row>
    <row r="27" spans="1:12" x14ac:dyDescent="0.25">
      <c r="A27" s="265"/>
      <c r="B27" s="35"/>
      <c r="C27" s="36"/>
      <c r="D27" s="38"/>
      <c r="E27" s="38"/>
      <c r="F27" s="36"/>
      <c r="G27" s="36"/>
      <c r="H27" s="39"/>
      <c r="I27" s="39"/>
      <c r="J27" s="38"/>
      <c r="K27" s="47"/>
      <c r="L27" s="36"/>
    </row>
    <row r="28" spans="1:12" ht="15" customHeight="1" x14ac:dyDescent="0.25">
      <c r="A28" s="265"/>
      <c r="B28" s="107"/>
      <c r="C28" s="36"/>
      <c r="D28" s="38"/>
      <c r="E28" s="38"/>
      <c r="F28" s="36"/>
      <c r="G28" s="36"/>
      <c r="H28" s="39"/>
      <c r="I28" s="39"/>
      <c r="J28" s="38"/>
      <c r="K28" s="47"/>
      <c r="L28" s="36"/>
    </row>
    <row r="29" spans="1:12" x14ac:dyDescent="0.25">
      <c r="A29" s="265"/>
      <c r="B29" s="107"/>
      <c r="C29" s="36"/>
      <c r="D29" s="38"/>
      <c r="E29" s="38"/>
      <c r="F29" s="36"/>
      <c r="G29" s="36"/>
      <c r="H29" s="39"/>
      <c r="I29" s="39"/>
      <c r="J29" s="38"/>
      <c r="K29" s="47"/>
      <c r="L29" s="36"/>
    </row>
    <row r="30" spans="1:12" x14ac:dyDescent="0.25">
      <c r="A30" s="265"/>
      <c r="B30" s="107"/>
      <c r="C30" s="36"/>
      <c r="D30" s="38"/>
      <c r="E30" s="38"/>
      <c r="F30" s="36"/>
      <c r="G30" s="36"/>
      <c r="H30" s="39"/>
      <c r="I30" s="39"/>
      <c r="J30" s="38"/>
      <c r="K30" s="47"/>
      <c r="L30" s="36"/>
    </row>
    <row r="31" spans="1:12" x14ac:dyDescent="0.25">
      <c r="A31" s="265"/>
      <c r="B31" s="107"/>
      <c r="C31" s="36"/>
      <c r="D31" s="38"/>
      <c r="E31" s="38"/>
      <c r="F31" s="36"/>
      <c r="G31" s="36"/>
      <c r="H31" s="39"/>
      <c r="I31" s="39"/>
      <c r="J31" s="38"/>
      <c r="K31" s="47"/>
      <c r="L31" s="36"/>
    </row>
    <row r="32" spans="1:12" x14ac:dyDescent="0.25">
      <c r="A32" s="265"/>
      <c r="B32" s="107"/>
      <c r="C32" s="36"/>
      <c r="D32" s="38"/>
      <c r="E32" s="38"/>
      <c r="F32" s="36"/>
      <c r="G32" s="36"/>
      <c r="H32" s="39"/>
      <c r="I32" s="39"/>
      <c r="J32" s="38"/>
      <c r="K32" s="47"/>
      <c r="L32" s="36"/>
    </row>
    <row r="33" spans="1:12" x14ac:dyDescent="0.25">
      <c r="A33" s="265"/>
      <c r="B33" s="107"/>
      <c r="C33" s="36"/>
      <c r="D33" s="38"/>
      <c r="E33" s="38"/>
      <c r="F33" s="36"/>
      <c r="G33" s="36"/>
      <c r="H33" s="39"/>
      <c r="I33" s="39"/>
      <c r="J33" s="38"/>
      <c r="K33" s="47"/>
      <c r="L33" s="36"/>
    </row>
    <row r="34" spans="1:12" x14ac:dyDescent="0.25">
      <c r="A34" s="265"/>
      <c r="B34" s="107"/>
      <c r="C34" s="36"/>
      <c r="D34" s="38"/>
      <c r="E34" s="38"/>
      <c r="F34" s="36"/>
      <c r="G34" s="36"/>
      <c r="H34" s="39"/>
      <c r="I34" s="39"/>
      <c r="J34" s="38"/>
      <c r="K34" s="47"/>
      <c r="L34" s="36"/>
    </row>
    <row r="35" spans="1:12" x14ac:dyDescent="0.25">
      <c r="A35" s="265"/>
      <c r="B35" s="107"/>
      <c r="C35" s="36"/>
      <c r="D35" s="38"/>
      <c r="E35" s="38"/>
      <c r="F35" s="36"/>
      <c r="G35" s="36"/>
      <c r="H35" s="39"/>
      <c r="I35" s="39"/>
      <c r="J35" s="38"/>
      <c r="K35" s="47"/>
      <c r="L35" s="36"/>
    </row>
    <row r="36" spans="1:12" x14ac:dyDescent="0.25">
      <c r="A36" s="265"/>
      <c r="B36" s="107"/>
      <c r="C36" s="36"/>
      <c r="D36" s="38"/>
      <c r="E36" s="38"/>
      <c r="F36" s="36"/>
      <c r="G36" s="36"/>
      <c r="H36" s="39"/>
      <c r="I36" s="39"/>
      <c r="J36" s="38"/>
      <c r="K36" s="47"/>
      <c r="L36" s="36"/>
    </row>
    <row r="37" spans="1:12" x14ac:dyDescent="0.25">
      <c r="A37" s="265"/>
      <c r="B37" s="107"/>
      <c r="C37" s="36"/>
      <c r="D37" s="38"/>
      <c r="E37" s="38"/>
      <c r="F37" s="36"/>
      <c r="G37" s="36"/>
      <c r="H37" s="39"/>
      <c r="I37" s="39"/>
      <c r="J37" s="38"/>
      <c r="K37" s="47"/>
      <c r="L37" s="36"/>
    </row>
    <row r="38" spans="1:12" x14ac:dyDescent="0.25">
      <c r="A38" s="265"/>
      <c r="B38" s="107"/>
      <c r="C38" s="36"/>
      <c r="D38" s="38"/>
      <c r="E38" s="38"/>
      <c r="F38" s="36"/>
      <c r="G38" s="36"/>
      <c r="H38" s="39"/>
      <c r="I38" s="39"/>
      <c r="J38" s="38"/>
      <c r="K38" s="47"/>
      <c r="L38" s="36"/>
    </row>
    <row r="39" spans="1:12" x14ac:dyDescent="0.25">
      <c r="A39" s="265"/>
      <c r="B39" s="107"/>
      <c r="C39" s="36"/>
      <c r="D39" s="38"/>
      <c r="E39" s="38"/>
      <c r="F39" s="36"/>
      <c r="G39" s="36"/>
      <c r="H39" s="39"/>
      <c r="I39" s="39"/>
      <c r="J39" s="38"/>
      <c r="K39" s="47"/>
      <c r="L39" s="36"/>
    </row>
    <row r="40" spans="1:12" x14ac:dyDescent="0.25">
      <c r="A40" s="265"/>
      <c r="B40" s="107"/>
      <c r="C40" s="36"/>
      <c r="D40" s="38"/>
      <c r="E40" s="38"/>
      <c r="F40" s="36"/>
      <c r="G40" s="36"/>
      <c r="H40" s="39"/>
      <c r="I40" s="39"/>
      <c r="J40" s="38"/>
      <c r="K40" s="47"/>
      <c r="L40" s="36"/>
    </row>
    <row r="41" spans="1:12" x14ac:dyDescent="0.25">
      <c r="A41" s="265"/>
      <c r="B41" s="107"/>
      <c r="C41" s="36"/>
      <c r="D41" s="38"/>
      <c r="E41" s="38"/>
      <c r="F41" s="36"/>
      <c r="G41" s="36"/>
      <c r="H41" s="39"/>
      <c r="I41" s="39"/>
      <c r="J41" s="38"/>
      <c r="K41" s="47"/>
      <c r="L41" s="36"/>
    </row>
    <row r="42" spans="1:12" ht="20.25" x14ac:dyDescent="0.3">
      <c r="A42" s="434" t="s">
        <v>143</v>
      </c>
      <c r="B42" s="434"/>
      <c r="C42" s="434"/>
      <c r="D42" s="434"/>
      <c r="E42" s="434"/>
      <c r="F42" s="434"/>
      <c r="G42" s="434"/>
      <c r="H42" s="434"/>
      <c r="I42" s="434"/>
      <c r="J42" s="434"/>
      <c r="K42" s="434"/>
    </row>
    <row r="43" spans="1:12" ht="15.75" x14ac:dyDescent="0.25">
      <c r="A43" s="435" t="s">
        <v>27</v>
      </c>
      <c r="B43" s="435"/>
      <c r="C43" s="435"/>
      <c r="D43" s="435"/>
      <c r="E43" s="435"/>
      <c r="F43" s="435"/>
      <c r="G43" s="435"/>
      <c r="H43" s="435"/>
      <c r="I43" s="435"/>
      <c r="J43" s="435"/>
      <c r="K43" s="435"/>
    </row>
    <row r="44" spans="1:12" ht="20.25" x14ac:dyDescent="0.3">
      <c r="A44" s="54"/>
      <c r="B44" s="54"/>
      <c r="C44" s="11" t="s">
        <v>89</v>
      </c>
      <c r="D44"/>
      <c r="H44" s="310" t="s">
        <v>144</v>
      </c>
      <c r="I44" s="310"/>
      <c r="J44" s="310"/>
    </row>
    <row r="45" spans="1:12" x14ac:dyDescent="0.25">
      <c r="A45" s="405" t="s">
        <v>80</v>
      </c>
      <c r="B45" s="405" t="s">
        <v>6</v>
      </c>
      <c r="C45" s="405" t="s">
        <v>7</v>
      </c>
      <c r="D45" s="405" t="s">
        <v>8</v>
      </c>
      <c r="E45" s="405" t="s">
        <v>9</v>
      </c>
      <c r="F45" s="405" t="s">
        <v>10</v>
      </c>
      <c r="G45" s="436" t="s">
        <v>23</v>
      </c>
      <c r="H45" s="405" t="s">
        <v>24</v>
      </c>
      <c r="I45" s="438" t="s">
        <v>25</v>
      </c>
      <c r="J45" s="439"/>
      <c r="K45" s="440"/>
    </row>
    <row r="46" spans="1:12" x14ac:dyDescent="0.25">
      <c r="A46" s="406"/>
      <c r="B46" s="406"/>
      <c r="C46" s="406"/>
      <c r="D46" s="406"/>
      <c r="E46" s="406"/>
      <c r="F46" s="406"/>
      <c r="G46" s="437"/>
      <c r="H46" s="406"/>
      <c r="I46" s="214">
        <v>1</v>
      </c>
      <c r="J46" s="55">
        <v>2</v>
      </c>
      <c r="K46" s="56">
        <v>3</v>
      </c>
    </row>
    <row r="47" spans="1:12" x14ac:dyDescent="0.25">
      <c r="A47" s="57"/>
      <c r="B47" s="27"/>
      <c r="C47" s="27"/>
      <c r="D47" s="27"/>
      <c r="E47" s="27"/>
      <c r="F47" s="58" t="s">
        <v>26</v>
      </c>
      <c r="G47" s="27"/>
      <c r="H47" s="49"/>
      <c r="I47" s="50"/>
      <c r="J47" s="51"/>
      <c r="K47" s="51"/>
    </row>
    <row r="48" spans="1:12" x14ac:dyDescent="0.25">
      <c r="A48" s="48">
        <v>1</v>
      </c>
      <c r="B48" s="21"/>
      <c r="C48" s="21" t="str">
        <f>IF(B48=0," ",VLOOKUP(B48,[1]Спортсмены!B$1:H$65536,2,FALSE))</f>
        <v xml:space="preserve"> </v>
      </c>
      <c r="D48" s="23" t="str">
        <f>IF(B48=0," ",VLOOKUP($B48,[1]Спортсмены!$B$1:$H$65536,3,FALSE))</f>
        <v xml:space="preserve"> </v>
      </c>
      <c r="E48" s="23" t="str">
        <f>IF(B48=0," ",IF(VLOOKUP($B48,[1]Спортсмены!$B$1:$H$65536,4,FALSE)=0," ",VLOOKUP($B48,[1]Спортсмены!$B$1:$H$65536,4,FALSE)))</f>
        <v xml:space="preserve"> </v>
      </c>
      <c r="F48" s="21" t="str">
        <f>IF(B48=0," ",VLOOKUP($B48,[1]Спортсмены!$B$1:$H$65536,5,FALSE))</f>
        <v xml:space="preserve"> </v>
      </c>
      <c r="G48" s="21" t="str">
        <f>IF(B48=0," ",VLOOKUP($B48,[1]Спортсмены!$B$1:$H$65536,6,FALSE))</f>
        <v xml:space="preserve"> </v>
      </c>
      <c r="H48" s="49"/>
      <c r="I48" s="50"/>
      <c r="J48" s="51"/>
      <c r="K48" s="51"/>
    </row>
    <row r="49" spans="1:12" x14ac:dyDescent="0.25">
      <c r="A49" s="48">
        <v>2</v>
      </c>
      <c r="B49" s="23"/>
      <c r="C49" s="21" t="str">
        <f>IF(B49=0," ",VLOOKUP(B49,[1]Спортсмены!B$1:H$65536,2,FALSE))</f>
        <v xml:space="preserve"> </v>
      </c>
      <c r="D49" s="23" t="str">
        <f>IF(B49=0," ",VLOOKUP($B49,[1]Спортсмены!$B$1:$H$65536,3,FALSE))</f>
        <v xml:space="preserve"> </v>
      </c>
      <c r="E49" s="23" t="str">
        <f>IF(B49=0," ",IF(VLOOKUP($B49,[1]Спортсмены!$B$1:$H$65536,4,FALSE)=0," ",VLOOKUP($B49,[1]Спортсмены!$B$1:$H$65536,4,FALSE)))</f>
        <v xml:space="preserve"> </v>
      </c>
      <c r="F49" s="21" t="str">
        <f>IF(B49=0," ",VLOOKUP($B49,[1]Спортсмены!$B$1:$H$65536,5,FALSE))</f>
        <v xml:space="preserve"> </v>
      </c>
      <c r="G49" s="21" t="str">
        <f>IF(B49=0," ",VLOOKUP($B49,[1]Спортсмены!$B$1:$H$65536,6,FALSE))</f>
        <v xml:space="preserve"> </v>
      </c>
      <c r="H49" s="49"/>
      <c r="I49" s="50"/>
      <c r="J49" s="51"/>
      <c r="K49" s="51"/>
    </row>
    <row r="50" spans="1:12" x14ac:dyDescent="0.25">
      <c r="A50" s="48">
        <v>3</v>
      </c>
      <c r="B50" s="23"/>
      <c r="C50" s="21" t="str">
        <f>IF(B50=0," ",VLOOKUP(B50,[1]Спортсмены!B$1:H$65536,2,FALSE))</f>
        <v xml:space="preserve"> </v>
      </c>
      <c r="D50" s="23" t="str">
        <f>IF(B50=0," ",VLOOKUP($B50,[1]Спортсмены!$B$1:$H$65536,3,FALSE))</f>
        <v xml:space="preserve"> </v>
      </c>
      <c r="E50" s="23" t="str">
        <f>IF(B50=0," ",IF(VLOOKUP($B50,[1]Спортсмены!$B$1:$H$65536,4,FALSE)=0," ",VLOOKUP($B50,[1]Спортсмены!$B$1:$H$65536,4,FALSE)))</f>
        <v xml:space="preserve"> </v>
      </c>
      <c r="F50" s="21" t="str">
        <f>IF(B50=0," ",VLOOKUP($B50,[1]Спортсмены!$B$1:$H$65536,5,FALSE))</f>
        <v xml:space="preserve"> </v>
      </c>
      <c r="G50" s="21" t="str">
        <f>IF(B50=0," ",VLOOKUP($B50,[1]Спортсмены!$B$1:$H$65536,6,FALSE))</f>
        <v xml:space="preserve"> </v>
      </c>
      <c r="H50" s="49"/>
      <c r="I50" s="50"/>
      <c r="J50" s="51"/>
      <c r="K50" s="51"/>
    </row>
    <row r="51" spans="1:12" x14ac:dyDescent="0.25">
      <c r="A51" s="48">
        <v>4</v>
      </c>
      <c r="B51" s="23"/>
      <c r="C51" s="21" t="str">
        <f>IF(B51=0," ",VLOOKUP(B51,[1]Спортсмены!B$1:H$65536,2,FALSE))</f>
        <v xml:space="preserve"> </v>
      </c>
      <c r="D51" s="23" t="str">
        <f>IF(B51=0," ",VLOOKUP($B51,[1]Спортсмены!$B$1:$H$65536,3,FALSE))</f>
        <v xml:space="preserve"> </v>
      </c>
      <c r="E51" s="23" t="str">
        <f>IF(B51=0," ",IF(VLOOKUP($B51,[1]Спортсмены!$B$1:$H$65536,4,FALSE)=0," ",VLOOKUP($B51,[1]Спортсмены!$B$1:$H$65536,4,FALSE)))</f>
        <v xml:space="preserve"> </v>
      </c>
      <c r="F51" s="21" t="str">
        <f>IF(B51=0," ",VLOOKUP($B51,[1]Спортсмены!$B$1:$H$65536,5,FALSE))</f>
        <v xml:space="preserve"> </v>
      </c>
      <c r="G51" s="21" t="str">
        <f>IF(B51=0," ",VLOOKUP($B51,[1]Спортсмены!$B$1:$H$65536,6,FALSE))</f>
        <v xml:space="preserve"> </v>
      </c>
      <c r="H51" s="49"/>
      <c r="I51" s="50"/>
      <c r="J51" s="51"/>
      <c r="K51" s="51"/>
    </row>
    <row r="52" spans="1:12" x14ac:dyDescent="0.25">
      <c r="A52" s="48">
        <v>5</v>
      </c>
      <c r="B52" s="23"/>
      <c r="C52" s="21" t="str">
        <f>IF(B52=0," ",VLOOKUP(B52,[1]Спортсмены!B$1:H$65536,2,FALSE))</f>
        <v xml:space="preserve"> </v>
      </c>
      <c r="D52" s="23" t="str">
        <f>IF(B52=0," ",VLOOKUP($B52,[1]Спортсмены!$B$1:$H$65536,3,FALSE))</f>
        <v xml:space="preserve"> </v>
      </c>
      <c r="E52" s="23" t="str">
        <f>IF(B52=0," ",IF(VLOOKUP($B52,[1]Спортсмены!$B$1:$H$65536,4,FALSE)=0," ",VLOOKUP($B52,[1]Спортсмены!$B$1:$H$65536,4,FALSE)))</f>
        <v xml:space="preserve"> </v>
      </c>
      <c r="F52" s="21" t="str">
        <f>IF(B52=0," ",VLOOKUP($B52,[1]Спортсмены!$B$1:$H$65536,5,FALSE))</f>
        <v xml:space="preserve"> </v>
      </c>
      <c r="G52" s="21" t="str">
        <f>IF(B52=0," ",VLOOKUP($B52,[1]Спортсмены!$B$1:$H$65536,6,FALSE))</f>
        <v xml:space="preserve"> </v>
      </c>
      <c r="H52" s="49"/>
      <c r="I52" s="50"/>
      <c r="J52" s="51"/>
      <c r="K52" s="51"/>
    </row>
    <row r="53" spans="1:12" x14ac:dyDescent="0.25">
      <c r="A53" s="48">
        <v>6</v>
      </c>
      <c r="B53" s="23"/>
      <c r="C53" s="21" t="str">
        <f>IF(B53=0," ",VLOOKUP(B53,[1]Спортсмены!B$1:H$65536,2,FALSE))</f>
        <v xml:space="preserve"> </v>
      </c>
      <c r="D53" s="23" t="str">
        <f>IF(B53=0," ",VLOOKUP($B53,[1]Спортсмены!$B$1:$H$65536,3,FALSE))</f>
        <v xml:space="preserve"> </v>
      </c>
      <c r="E53" s="23" t="str">
        <f>IF(B53=0," ",IF(VLOOKUP($B53,[1]Спортсмены!$B$1:$H$65536,4,FALSE)=0," ",VLOOKUP($B53,[1]Спортсмены!$B$1:$H$65536,4,FALSE)))</f>
        <v xml:space="preserve"> </v>
      </c>
      <c r="F53" s="21" t="str">
        <f>IF(B53=0," ",VLOOKUP($B53,[1]Спортсмены!$B$1:$H$65536,5,FALSE))</f>
        <v xml:space="preserve"> </v>
      </c>
      <c r="G53" s="21" t="str">
        <f>IF(B53=0," ",VLOOKUP($B53,[1]Спортсмены!$B$1:$H$65536,6,FALSE))</f>
        <v xml:space="preserve"> </v>
      </c>
      <c r="H53" s="49"/>
      <c r="I53" s="50"/>
      <c r="J53" s="51"/>
      <c r="K53" s="51"/>
    </row>
    <row r="54" spans="1:12" x14ac:dyDescent="0.25">
      <c r="A54" s="57"/>
      <c r="B54" s="27"/>
      <c r="C54" s="27"/>
      <c r="D54" s="27"/>
      <c r="E54" s="27"/>
      <c r="F54" s="58" t="s">
        <v>81</v>
      </c>
      <c r="G54" s="27"/>
      <c r="H54" s="49"/>
      <c r="I54" s="50"/>
      <c r="J54" s="51"/>
      <c r="K54" s="51"/>
    </row>
    <row r="55" spans="1:12" x14ac:dyDescent="0.25">
      <c r="A55" s="48">
        <v>1</v>
      </c>
      <c r="B55" s="21"/>
      <c r="C55" s="23"/>
      <c r="D55" s="26"/>
      <c r="E55" s="15"/>
      <c r="F55" s="60"/>
      <c r="G55" s="60"/>
      <c r="H55" s="49"/>
      <c r="I55" s="50"/>
      <c r="J55" s="51"/>
      <c r="K55" s="51"/>
    </row>
    <row r="56" spans="1:12" x14ac:dyDescent="0.25">
      <c r="A56" s="48">
        <v>2</v>
      </c>
      <c r="B56" s="23"/>
      <c r="C56" s="21" t="str">
        <f>IF(B56=0," ",VLOOKUP(B56,[1]Спортсмены!B$1:H$65536,2,FALSE))</f>
        <v xml:space="preserve"> </v>
      </c>
      <c r="D56" s="23" t="str">
        <f>IF(B56=0," ",VLOOKUP($B56,[1]Спортсмены!$B$1:$H$65536,3,FALSE))</f>
        <v xml:space="preserve"> </v>
      </c>
      <c r="E56" s="23" t="str">
        <f>IF(B56=0," ",IF(VLOOKUP($B56,[1]Спортсмены!$B$1:$H$65536,4,FALSE)=0," ",VLOOKUP($B56,[1]Спортсмены!$B$1:$H$65536,4,FALSE)))</f>
        <v xml:space="preserve"> </v>
      </c>
      <c r="F56" s="21" t="str">
        <f>IF(B56=0," ",VLOOKUP($B56,[1]Спортсмены!$B$1:$H$65536,5,FALSE))</f>
        <v xml:space="preserve"> </v>
      </c>
      <c r="G56" s="282" t="str">
        <f>IF(B56=0," ",VLOOKUP($B56,[1]Спортсмены!$B$1:$H$65536,6,FALSE))</f>
        <v xml:space="preserve"> </v>
      </c>
      <c r="H56" s="49"/>
      <c r="I56" s="50"/>
      <c r="J56" s="51"/>
      <c r="K56" s="51"/>
    </row>
    <row r="57" spans="1:12" x14ac:dyDescent="0.25">
      <c r="A57" s="48">
        <v>3</v>
      </c>
      <c r="B57" s="23"/>
      <c r="C57" s="21" t="str">
        <f>IF(B57=0," ",VLOOKUP(B57,[1]Спортсмены!B$1:H$65536,2,FALSE))</f>
        <v xml:space="preserve"> </v>
      </c>
      <c r="D57" s="23" t="str">
        <f>IF(B57=0," ",VLOOKUP($B57,[1]Спортсмены!$B$1:$H$65536,3,FALSE))</f>
        <v xml:space="preserve"> </v>
      </c>
      <c r="E57" s="23" t="str">
        <f>IF(B57=0," ",IF(VLOOKUP($B57,[1]Спортсмены!$B$1:$H$65536,4,FALSE)=0," ",VLOOKUP($B57,[1]Спортсмены!$B$1:$H$65536,4,FALSE)))</f>
        <v xml:space="preserve"> </v>
      </c>
      <c r="F57" s="21" t="str">
        <f>IF(B57=0," ",VLOOKUP($B57,[1]Спортсмены!$B$1:$H$65536,5,FALSE))</f>
        <v xml:space="preserve"> </v>
      </c>
      <c r="G57" s="21" t="str">
        <f>IF(B57=0," ",VLOOKUP($B57,[1]Спортсмены!$B$1:$H$65536,6,FALSE))</f>
        <v xml:space="preserve"> </v>
      </c>
      <c r="H57" s="49"/>
      <c r="I57" s="50"/>
      <c r="J57" s="51"/>
      <c r="K57" s="51"/>
    </row>
    <row r="58" spans="1:12" x14ac:dyDescent="0.25">
      <c r="A58" s="48">
        <v>4</v>
      </c>
      <c r="B58" s="23"/>
      <c r="C58" s="21" t="str">
        <f>IF(B58=0," ",VLOOKUP(B58,[1]Спортсмены!B$1:H$65536,2,FALSE))</f>
        <v xml:space="preserve"> </v>
      </c>
      <c r="D58" s="23" t="str">
        <f>IF(B58=0," ",VLOOKUP($B58,[1]Спортсмены!$B$1:$H$65536,3,FALSE))</f>
        <v xml:space="preserve"> </v>
      </c>
      <c r="E58" s="23" t="str">
        <f>IF(B58=0," ",IF(VLOOKUP($B58,[1]Спортсмены!$B$1:$H$65536,4,FALSE)=0," ",VLOOKUP($B58,[1]Спортсмены!$B$1:$H$65536,4,FALSE)))</f>
        <v xml:space="preserve"> </v>
      </c>
      <c r="F58" s="21" t="str">
        <f>IF(B58=0," ",VLOOKUP($B58,[1]Спортсмены!$B$1:$H$65536,5,FALSE))</f>
        <v xml:space="preserve"> </v>
      </c>
      <c r="G58" s="21" t="str">
        <f>IF(B58=0," ",VLOOKUP($B58,[1]Спортсмены!$B$1:$H$65536,6,FALSE))</f>
        <v xml:space="preserve"> </v>
      </c>
      <c r="H58" s="49"/>
      <c r="I58" s="50"/>
      <c r="J58" s="51"/>
      <c r="K58" s="51"/>
    </row>
    <row r="59" spans="1:12" x14ac:dyDescent="0.25">
      <c r="A59" s="48">
        <v>5</v>
      </c>
      <c r="B59" s="23"/>
      <c r="C59" s="21" t="str">
        <f>IF(B59=0," ",VLOOKUP(B59,[1]Спортсмены!B$1:H$65536,2,FALSE))</f>
        <v xml:space="preserve"> </v>
      </c>
      <c r="D59" s="23" t="str">
        <f>IF(B59=0," ",VLOOKUP($B59,[1]Спортсмены!$B$1:$H$65536,3,FALSE))</f>
        <v xml:space="preserve"> </v>
      </c>
      <c r="E59" s="23" t="str">
        <f>IF(B59=0," ",IF(VLOOKUP($B59,[1]Спортсмены!$B$1:$H$65536,4,FALSE)=0," ",VLOOKUP($B59,[1]Спортсмены!$B$1:$H$65536,4,FALSE)))</f>
        <v xml:space="preserve"> </v>
      </c>
      <c r="F59" s="21" t="str">
        <f>IF(B59=0," ",VLOOKUP($B59,[1]Спортсмены!$B$1:$H$65536,5,FALSE))</f>
        <v xml:space="preserve"> </v>
      </c>
      <c r="G59" s="21" t="str">
        <f>IF(B59=0," ",VLOOKUP($B59,[1]Спортсмены!$B$1:$H$65536,6,FALSE))</f>
        <v xml:space="preserve"> </v>
      </c>
      <c r="H59" s="49"/>
      <c r="I59" s="50"/>
      <c r="J59" s="51"/>
      <c r="K59" s="51"/>
    </row>
    <row r="60" spans="1:12" x14ac:dyDescent="0.25">
      <c r="A60" s="48">
        <v>6</v>
      </c>
      <c r="B60" s="21"/>
      <c r="C60" s="23"/>
      <c r="D60" s="26"/>
      <c r="E60" s="23"/>
      <c r="F60" s="59"/>
      <c r="G60" s="59"/>
      <c r="H60" s="49"/>
      <c r="I60" s="50"/>
      <c r="J60" s="51"/>
      <c r="K60" s="51"/>
    </row>
    <row r="61" spans="1:12" x14ac:dyDescent="0.25">
      <c r="A61" s="272"/>
      <c r="B61" s="36"/>
      <c r="C61" s="38"/>
      <c r="D61" s="47"/>
      <c r="E61" s="38"/>
      <c r="F61" s="102"/>
      <c r="G61" s="102"/>
      <c r="H61" s="265"/>
      <c r="I61" s="269"/>
      <c r="J61" s="260"/>
      <c r="K61" s="260"/>
    </row>
    <row r="62" spans="1:12" ht="15.75" x14ac:dyDescent="0.25">
      <c r="A62" s="272"/>
      <c r="C62" s="154" t="s">
        <v>88</v>
      </c>
      <c r="D62" s="154"/>
      <c r="E62" s="155"/>
      <c r="F62" s="156"/>
      <c r="G62" s="156"/>
      <c r="H62" s="220" t="s">
        <v>82</v>
      </c>
      <c r="I62" s="155"/>
      <c r="J62" s="312"/>
      <c r="K62" s="312"/>
      <c r="L62" s="312"/>
    </row>
    <row r="63" spans="1:12" ht="15.75" x14ac:dyDescent="0.25">
      <c r="A63" s="272"/>
      <c r="C63" s="154"/>
      <c r="D63" s="154"/>
      <c r="E63" s="155"/>
      <c r="F63" s="156"/>
      <c r="G63" s="156"/>
      <c r="H63" s="154" t="s">
        <v>83</v>
      </c>
      <c r="I63" s="155"/>
      <c r="J63" s="312"/>
      <c r="K63" s="312"/>
      <c r="L63" s="312"/>
    </row>
    <row r="64" spans="1:12" x14ac:dyDescent="0.25">
      <c r="A64" s="272"/>
      <c r="C64" s="36"/>
      <c r="D64" s="38"/>
      <c r="E64" s="47"/>
      <c r="F64" s="38"/>
      <c r="G64" s="102"/>
      <c r="H64" s="102"/>
      <c r="I64" s="265"/>
      <c r="J64" s="269"/>
      <c r="K64" s="269"/>
      <c r="L64" s="269"/>
    </row>
    <row r="65" spans="1:12" ht="15.75" x14ac:dyDescent="0.25">
      <c r="A65" s="272"/>
      <c r="C65" s="154" t="s">
        <v>84</v>
      </c>
      <c r="D65" s="154"/>
      <c r="E65" s="155"/>
      <c r="F65" s="156"/>
      <c r="G65" s="156"/>
      <c r="H65" s="220" t="s">
        <v>82</v>
      </c>
      <c r="I65" s="155"/>
      <c r="J65" s="269"/>
      <c r="K65" s="269"/>
      <c r="L65" s="269"/>
    </row>
    <row r="66" spans="1:12" ht="15.75" x14ac:dyDescent="0.25">
      <c r="A66" s="272"/>
      <c r="C66" s="154"/>
      <c r="D66" s="154"/>
      <c r="E66" s="155"/>
      <c r="F66" s="156"/>
      <c r="G66" s="156"/>
      <c r="H66" s="154" t="s">
        <v>83</v>
      </c>
      <c r="I66" s="155"/>
      <c r="J66" s="269"/>
      <c r="K66" s="269"/>
      <c r="L66" s="269"/>
    </row>
    <row r="67" spans="1:12" x14ac:dyDescent="0.25">
      <c r="A67" s="272"/>
      <c r="B67" s="36"/>
      <c r="C67" s="38"/>
      <c r="D67" s="47"/>
      <c r="E67" s="38"/>
      <c r="F67" s="102"/>
      <c r="G67" s="102"/>
      <c r="H67" s="265"/>
      <c r="I67" s="269"/>
      <c r="J67" s="260"/>
      <c r="K67" s="260"/>
    </row>
    <row r="68" spans="1:12" x14ac:dyDescent="0.25">
      <c r="A68" s="272"/>
      <c r="B68" s="36"/>
      <c r="C68" s="38"/>
      <c r="D68" s="47"/>
      <c r="E68" s="38"/>
      <c r="F68" s="102"/>
      <c r="G68" s="102"/>
      <c r="H68" s="265"/>
      <c r="I68" s="269"/>
      <c r="J68" s="260"/>
      <c r="K68" s="260"/>
    </row>
    <row r="69" spans="1:12" x14ac:dyDescent="0.25">
      <c r="A69" s="272"/>
      <c r="B69" s="36"/>
      <c r="C69" s="38"/>
      <c r="D69" s="47"/>
      <c r="E69" s="38"/>
      <c r="F69" s="102"/>
      <c r="G69" s="102"/>
      <c r="H69" s="265"/>
      <c r="I69" s="269"/>
      <c r="J69" s="260"/>
      <c r="K69" s="260"/>
    </row>
    <row r="70" spans="1:12" x14ac:dyDescent="0.25">
      <c r="A70" s="272"/>
      <c r="B70" s="36"/>
      <c r="C70" s="38"/>
      <c r="D70" s="47"/>
      <c r="E70" s="38"/>
      <c r="F70" s="102"/>
      <c r="G70" s="102"/>
      <c r="H70" s="265"/>
      <c r="I70" s="269"/>
      <c r="J70" s="260"/>
      <c r="K70" s="260"/>
    </row>
    <row r="71" spans="1:12" x14ac:dyDescent="0.25">
      <c r="A71" s="272"/>
      <c r="B71" s="36"/>
      <c r="C71" s="38"/>
      <c r="D71" s="47"/>
      <c r="E71" s="38"/>
      <c r="F71" s="102"/>
      <c r="G71" s="102"/>
      <c r="H71" s="265"/>
      <c r="I71" s="269"/>
      <c r="J71" s="260"/>
      <c r="K71" s="260"/>
    </row>
    <row r="72" spans="1:12" x14ac:dyDescent="0.25">
      <c r="A72" s="272"/>
      <c r="B72" s="36"/>
      <c r="C72" s="38"/>
      <c r="D72" s="47"/>
      <c r="E72" s="38"/>
      <c r="F72" s="102"/>
      <c r="G72" s="102"/>
      <c r="H72" s="265"/>
      <c r="I72" s="269"/>
      <c r="J72" s="260"/>
      <c r="K72" s="260"/>
    </row>
    <row r="73" spans="1:12" x14ac:dyDescent="0.25">
      <c r="A73" s="272"/>
      <c r="B73" s="36"/>
      <c r="C73" s="38"/>
      <c r="D73" s="47"/>
      <c r="E73" s="38"/>
      <c r="F73" s="102"/>
      <c r="G73" s="102"/>
      <c r="H73" s="265"/>
      <c r="I73" s="269"/>
      <c r="J73" s="260"/>
      <c r="K73" s="260"/>
    </row>
    <row r="74" spans="1:12" x14ac:dyDescent="0.25">
      <c r="A74" s="272"/>
      <c r="B74" s="36"/>
      <c r="C74" s="38"/>
      <c r="D74" s="47"/>
      <c r="E74" s="38"/>
      <c r="F74" s="102"/>
      <c r="G74" s="102"/>
      <c r="H74" s="265"/>
      <c r="I74" s="269"/>
      <c r="J74" s="260"/>
      <c r="K74" s="260"/>
    </row>
    <row r="75" spans="1:12" x14ac:dyDescent="0.25">
      <c r="A75" s="272"/>
      <c r="B75" s="36"/>
      <c r="C75" s="38"/>
      <c r="D75" s="47"/>
      <c r="E75" s="38"/>
      <c r="F75" s="102"/>
      <c r="G75" s="102"/>
      <c r="H75" s="265"/>
      <c r="I75" s="269"/>
      <c r="J75" s="260"/>
      <c r="K75" s="260"/>
    </row>
    <row r="76" spans="1:12" x14ac:dyDescent="0.25">
      <c r="A76" s="272"/>
      <c r="B76" s="36"/>
      <c r="C76" s="38"/>
      <c r="D76" s="47"/>
      <c r="E76" s="38"/>
      <c r="F76" s="102"/>
      <c r="G76" s="102"/>
      <c r="H76" s="265"/>
      <c r="I76" s="269"/>
      <c r="J76" s="260"/>
      <c r="K76" s="260"/>
    </row>
    <row r="77" spans="1:12" ht="20.25" x14ac:dyDescent="0.3">
      <c r="A77" s="434" t="s">
        <v>143</v>
      </c>
      <c r="B77" s="434"/>
      <c r="C77" s="434"/>
      <c r="D77" s="434"/>
      <c r="E77" s="434"/>
      <c r="F77" s="434"/>
      <c r="G77" s="434"/>
      <c r="H77" s="434"/>
      <c r="I77" s="434"/>
      <c r="J77" s="434"/>
      <c r="K77" s="434"/>
    </row>
    <row r="78" spans="1:12" ht="15.75" x14ac:dyDescent="0.25">
      <c r="A78" s="435" t="s">
        <v>123</v>
      </c>
      <c r="B78" s="435"/>
      <c r="C78" s="435"/>
      <c r="D78" s="435"/>
      <c r="E78" s="435"/>
      <c r="F78" s="435"/>
      <c r="G78" s="435"/>
      <c r="H78" s="435"/>
      <c r="I78" s="435"/>
      <c r="J78" s="435"/>
      <c r="K78" s="435"/>
    </row>
    <row r="79" spans="1:12" ht="20.25" x14ac:dyDescent="0.3">
      <c r="A79" s="54"/>
      <c r="B79" s="54"/>
      <c r="C79" s="11" t="s">
        <v>89</v>
      </c>
      <c r="D79"/>
      <c r="H79" s="310" t="s">
        <v>144</v>
      </c>
      <c r="I79" s="310"/>
      <c r="J79" s="310"/>
    </row>
    <row r="80" spans="1:12" x14ac:dyDescent="0.25">
      <c r="A80" s="405" t="s">
        <v>80</v>
      </c>
      <c r="B80" s="405" t="s">
        <v>6</v>
      </c>
      <c r="C80" s="405" t="s">
        <v>7</v>
      </c>
      <c r="D80" s="405" t="s">
        <v>8</v>
      </c>
      <c r="E80" s="405" t="s">
        <v>9</v>
      </c>
      <c r="F80" s="405" t="s">
        <v>10</v>
      </c>
      <c r="G80" s="436" t="s">
        <v>23</v>
      </c>
      <c r="H80" s="405" t="s">
        <v>24</v>
      </c>
      <c r="I80" s="438" t="s">
        <v>25</v>
      </c>
      <c r="J80" s="439"/>
      <c r="K80" s="440"/>
    </row>
    <row r="81" spans="1:11" x14ac:dyDescent="0.25">
      <c r="A81" s="406"/>
      <c r="B81" s="406"/>
      <c r="C81" s="406"/>
      <c r="D81" s="406"/>
      <c r="E81" s="406"/>
      <c r="F81" s="406"/>
      <c r="G81" s="437"/>
      <c r="H81" s="406"/>
      <c r="I81" s="214">
        <v>1</v>
      </c>
      <c r="J81" s="55">
        <v>2</v>
      </c>
      <c r="K81" s="56">
        <v>3</v>
      </c>
    </row>
    <row r="82" spans="1:11" x14ac:dyDescent="0.25">
      <c r="A82" s="57"/>
      <c r="B82" s="27"/>
      <c r="C82" s="27"/>
      <c r="D82" s="27"/>
      <c r="E82" s="27"/>
      <c r="F82" s="58" t="s">
        <v>26</v>
      </c>
      <c r="G82" s="27"/>
      <c r="H82" s="49"/>
      <c r="I82" s="50"/>
      <c r="J82" s="51"/>
      <c r="K82" s="51"/>
    </row>
    <row r="83" spans="1:11" x14ac:dyDescent="0.25">
      <c r="A83" s="48">
        <v>1</v>
      </c>
      <c r="B83" s="21"/>
      <c r="C83" s="23"/>
      <c r="D83" s="26"/>
      <c r="E83" s="15"/>
      <c r="F83" s="60"/>
      <c r="G83" s="60"/>
      <c r="H83" s="49"/>
      <c r="I83" s="50"/>
      <c r="J83" s="51"/>
      <c r="K83" s="51"/>
    </row>
    <row r="84" spans="1:11" x14ac:dyDescent="0.25">
      <c r="A84" s="48">
        <v>2</v>
      </c>
      <c r="B84" s="59"/>
      <c r="C84" s="26"/>
      <c r="D84" s="26"/>
      <c r="E84" s="23"/>
      <c r="F84" s="59"/>
      <c r="G84" s="59"/>
      <c r="H84" s="49"/>
      <c r="I84" s="50"/>
      <c r="J84" s="51"/>
      <c r="K84" s="51"/>
    </row>
    <row r="85" spans="1:11" x14ac:dyDescent="0.25">
      <c r="A85" s="48">
        <v>3</v>
      </c>
      <c r="B85" s="23"/>
      <c r="C85" s="21" t="str">
        <f>IF(B85=0," ",VLOOKUP(B85,[1]Спортсмены!B$1:H$65536,2,FALSE))</f>
        <v xml:space="preserve"> </v>
      </c>
      <c r="D85" s="23" t="str">
        <f>IF(B85=0," ",VLOOKUP($B85,[1]Спортсмены!$B$1:$H$65536,3,FALSE))</f>
        <v xml:space="preserve"> </v>
      </c>
      <c r="E85" s="23" t="str">
        <f>IF(B85=0," ",IF(VLOOKUP($B85,[1]Спортсмены!$B$1:$H$65536,4,FALSE)=0," ",VLOOKUP($B85,[1]Спортсмены!$B$1:$H$65536,4,FALSE)))</f>
        <v xml:space="preserve"> </v>
      </c>
      <c r="F85" s="21" t="str">
        <f>IF(B85=0," ",VLOOKUP($B85,[1]Спортсмены!$B$1:$H$65536,5,FALSE))</f>
        <v xml:space="preserve"> </v>
      </c>
      <c r="G85" s="21" t="str">
        <f>IF(B85=0," ",VLOOKUP($B85,[1]Спортсмены!$B$1:$H$65536,6,FALSE))</f>
        <v xml:space="preserve"> </v>
      </c>
      <c r="H85" s="49"/>
      <c r="I85" s="50"/>
      <c r="J85" s="51"/>
      <c r="K85" s="51"/>
    </row>
    <row r="86" spans="1:11" x14ac:dyDescent="0.25">
      <c r="A86" s="48">
        <v>4</v>
      </c>
      <c r="B86" s="23"/>
      <c r="C86" s="21" t="str">
        <f>IF(B86=0," ",VLOOKUP(B86,[1]Спортсмены!B$1:H$65536,2,FALSE))</f>
        <v xml:space="preserve"> </v>
      </c>
      <c r="D86" s="23" t="str">
        <f>IF(B86=0," ",VLOOKUP($B86,[1]Спортсмены!$B$1:$H$65536,3,FALSE))</f>
        <v xml:space="preserve"> </v>
      </c>
      <c r="E86" s="23" t="str">
        <f>IF(B86=0," ",IF(VLOOKUP($B86,[1]Спортсмены!$B$1:$H$65536,4,FALSE)=0," ",VLOOKUP($B86,[1]Спортсмены!$B$1:$H$65536,4,FALSE)))</f>
        <v xml:space="preserve"> </v>
      </c>
      <c r="F86" s="21" t="str">
        <f>IF(B86=0," ",VLOOKUP($B86,[1]Спортсмены!$B$1:$H$65536,5,FALSE))</f>
        <v xml:space="preserve"> </v>
      </c>
      <c r="G86" s="21" t="str">
        <f>IF(B86=0," ",VLOOKUP($B86,[1]Спортсмены!$B$1:$H$65536,6,FALSE))</f>
        <v xml:space="preserve"> </v>
      </c>
      <c r="H86" s="49"/>
      <c r="I86" s="50"/>
      <c r="J86" s="51"/>
      <c r="K86" s="51"/>
    </row>
    <row r="87" spans="1:11" x14ac:dyDescent="0.25">
      <c r="A87" s="48">
        <v>5</v>
      </c>
      <c r="B87" s="23"/>
      <c r="C87" s="21" t="str">
        <f>IF(B87=0," ",VLOOKUP(B87,[1]Спортсмены!B$1:H$65536,2,FALSE))</f>
        <v xml:space="preserve"> </v>
      </c>
      <c r="D87" s="23" t="str">
        <f>IF(B87=0," ",VLOOKUP($B87,[1]Спортсмены!$B$1:$H$65536,3,FALSE))</f>
        <v xml:space="preserve"> </v>
      </c>
      <c r="E87" s="23" t="str">
        <f>IF(B87=0," ",IF(VLOOKUP($B87,[1]Спортсмены!$B$1:$H$65536,4,FALSE)=0," ",VLOOKUP($B87,[1]Спортсмены!$B$1:$H$65536,4,FALSE)))</f>
        <v xml:space="preserve"> </v>
      </c>
      <c r="F87" s="21" t="str">
        <f>IF(B87=0," ",VLOOKUP($B87,[1]Спортсмены!$B$1:$H$65536,5,FALSE))</f>
        <v xml:space="preserve"> </v>
      </c>
      <c r="G87" s="21" t="str">
        <f>IF(B87=0," ",VLOOKUP($B87,[1]Спортсмены!$B$1:$H$65536,6,FALSE))</f>
        <v xml:space="preserve"> </v>
      </c>
      <c r="H87" s="49"/>
      <c r="I87" s="50"/>
      <c r="J87" s="51"/>
      <c r="K87" s="51"/>
    </row>
    <row r="88" spans="1:11" x14ac:dyDescent="0.25">
      <c r="A88" s="48">
        <v>6</v>
      </c>
      <c r="B88" s="21"/>
      <c r="C88" s="23"/>
      <c r="D88" s="26"/>
      <c r="E88" s="23"/>
      <c r="F88" s="59"/>
      <c r="G88" s="59"/>
      <c r="H88" s="49"/>
      <c r="I88" s="50"/>
      <c r="J88" s="51"/>
      <c r="K88" s="51"/>
    </row>
    <row r="89" spans="1:11" ht="15.75" x14ac:dyDescent="0.25">
      <c r="A89" s="435" t="s">
        <v>122</v>
      </c>
      <c r="B89" s="435"/>
      <c r="C89" s="435"/>
      <c r="D89" s="435"/>
      <c r="E89" s="435"/>
      <c r="F89" s="435"/>
      <c r="G89" s="435"/>
      <c r="H89" s="435"/>
      <c r="I89" s="435"/>
      <c r="J89" s="435"/>
      <c r="K89" s="435"/>
    </row>
    <row r="90" spans="1:11" x14ac:dyDescent="0.25">
      <c r="A90" s="405" t="s">
        <v>80</v>
      </c>
      <c r="B90" s="405" t="s">
        <v>6</v>
      </c>
      <c r="C90" s="405" t="s">
        <v>7</v>
      </c>
      <c r="D90" s="405" t="s">
        <v>8</v>
      </c>
      <c r="E90" s="405" t="s">
        <v>9</v>
      </c>
      <c r="F90" s="405" t="s">
        <v>10</v>
      </c>
      <c r="G90" s="436" t="s">
        <v>23</v>
      </c>
      <c r="H90" s="405" t="s">
        <v>24</v>
      </c>
      <c r="I90" s="438" t="s">
        <v>25</v>
      </c>
      <c r="J90" s="439"/>
      <c r="K90" s="440"/>
    </row>
    <row r="91" spans="1:11" x14ac:dyDescent="0.25">
      <c r="A91" s="406"/>
      <c r="B91" s="406"/>
      <c r="C91" s="406"/>
      <c r="D91" s="406"/>
      <c r="E91" s="406"/>
      <c r="F91" s="406"/>
      <c r="G91" s="437"/>
      <c r="H91" s="406"/>
      <c r="I91" s="214">
        <v>1</v>
      </c>
      <c r="J91" s="55">
        <v>2</v>
      </c>
      <c r="K91" s="56">
        <v>3</v>
      </c>
    </row>
    <row r="92" spans="1:11" x14ac:dyDescent="0.25">
      <c r="A92" s="57"/>
      <c r="B92" s="27"/>
      <c r="C92" s="27"/>
      <c r="D92" s="27"/>
      <c r="E92" s="27"/>
      <c r="F92" s="58" t="s">
        <v>26</v>
      </c>
      <c r="G92" s="27"/>
      <c r="H92" s="49"/>
      <c r="I92" s="50"/>
      <c r="J92" s="51"/>
      <c r="K92" s="51"/>
    </row>
    <row r="93" spans="1:11" x14ac:dyDescent="0.25">
      <c r="A93" s="48">
        <v>1</v>
      </c>
      <c r="B93" s="21"/>
      <c r="C93" s="21"/>
      <c r="D93" s="26"/>
      <c r="E93" s="26"/>
      <c r="F93" s="60"/>
      <c r="G93" s="60"/>
      <c r="H93" s="49"/>
      <c r="I93" s="50"/>
      <c r="J93" s="51"/>
      <c r="K93" s="51"/>
    </row>
    <row r="94" spans="1:11" x14ac:dyDescent="0.25">
      <c r="A94" s="48">
        <v>2</v>
      </c>
      <c r="B94" s="23"/>
      <c r="C94" s="21" t="str">
        <f>IF(B94=0," ",VLOOKUP(B94,[1]Спортсмены!B$1:H$65536,2,FALSE))</f>
        <v xml:space="preserve"> </v>
      </c>
      <c r="D94" s="23" t="str">
        <f>IF(B94=0," ",VLOOKUP($B94,[1]Спортсмены!$B$1:$H$65536,3,FALSE))</f>
        <v xml:space="preserve"> </v>
      </c>
      <c r="E94" s="23" t="str">
        <f>IF(B94=0," ",IF(VLOOKUP($B94,[1]Спортсмены!$B$1:$H$65536,4,FALSE)=0," ",VLOOKUP($B94,[1]Спортсмены!$B$1:$H$65536,4,FALSE)))</f>
        <v xml:space="preserve"> </v>
      </c>
      <c r="F94" s="21" t="str">
        <f>IF(B94=0," ",VLOOKUP($B94,[1]Спортсмены!$B$1:$H$65536,5,FALSE))</f>
        <v xml:space="preserve"> </v>
      </c>
      <c r="G94" s="21" t="str">
        <f>IF(B94=0," ",VLOOKUP($B94,[1]Спортсмены!$B$1:$H$65536,6,FALSE))</f>
        <v xml:space="preserve"> </v>
      </c>
      <c r="H94" s="49"/>
      <c r="I94" s="50"/>
      <c r="J94" s="51"/>
      <c r="K94" s="51"/>
    </row>
    <row r="95" spans="1:11" x14ac:dyDescent="0.25">
      <c r="A95" s="48">
        <v>3</v>
      </c>
      <c r="B95" s="23"/>
      <c r="C95" s="21" t="str">
        <f>IF(B95=0," ",VLOOKUP(B95,[1]Спортсмены!B$1:H$65536,2,FALSE))</f>
        <v xml:space="preserve"> </v>
      </c>
      <c r="D95" s="23" t="str">
        <f>IF(B95=0," ",VLOOKUP($B95,[1]Спортсмены!$B$1:$H$65536,3,FALSE))</f>
        <v xml:space="preserve"> </v>
      </c>
      <c r="E95" s="23" t="str">
        <f>IF(B95=0," ",IF(VLOOKUP($B95,[1]Спортсмены!$B$1:$H$65536,4,FALSE)=0," ",VLOOKUP($B95,[1]Спортсмены!$B$1:$H$65536,4,FALSE)))</f>
        <v xml:space="preserve"> </v>
      </c>
      <c r="F95" s="21" t="str">
        <f>IF(B95=0," ",VLOOKUP($B95,[1]Спортсмены!$B$1:$H$65536,5,FALSE))</f>
        <v xml:space="preserve"> </v>
      </c>
      <c r="G95" s="21" t="str">
        <f>IF(B95=0," ",VLOOKUP($B95,[1]Спортсмены!$B$1:$H$65536,6,FALSE))</f>
        <v xml:space="preserve"> </v>
      </c>
      <c r="H95" s="49"/>
      <c r="I95" s="50"/>
      <c r="J95" s="51"/>
      <c r="K95" s="51"/>
    </row>
    <row r="96" spans="1:11" x14ac:dyDescent="0.25">
      <c r="A96" s="48">
        <v>4</v>
      </c>
      <c r="B96" s="311"/>
      <c r="C96" s="21" t="str">
        <f>IF(B96=0," ",VLOOKUP(B96,[1]Спортсмены!B$1:H$65536,2,FALSE))</f>
        <v xml:space="preserve"> </v>
      </c>
      <c r="D96" s="23" t="str">
        <f>IF(B96=0," ",VLOOKUP($B96,[1]Спортсмены!$B$1:$H$65536,3,FALSE))</f>
        <v xml:space="preserve"> </v>
      </c>
      <c r="E96" s="23" t="str">
        <f>IF(B96=0," ",IF(VLOOKUP($B96,[1]Спортсмены!$B$1:$H$65536,4,FALSE)=0," ",VLOOKUP($B96,[1]Спортсмены!$B$1:$H$65536,4,FALSE)))</f>
        <v xml:space="preserve"> </v>
      </c>
      <c r="F96" s="21" t="str">
        <f>IF(B96=0," ",VLOOKUP($B96,[1]Спортсмены!$B$1:$H$65536,5,FALSE))</f>
        <v xml:space="preserve"> </v>
      </c>
      <c r="G96" s="21" t="str">
        <f>IF(B96=0," ",VLOOKUP($B96,[1]Спортсмены!$B$1:$H$65536,6,FALSE))</f>
        <v xml:space="preserve"> </v>
      </c>
      <c r="H96" s="49"/>
      <c r="I96" s="50"/>
      <c r="J96" s="51"/>
      <c r="K96" s="51"/>
    </row>
    <row r="97" spans="1:12" x14ac:dyDescent="0.25">
      <c r="A97" s="48">
        <v>5</v>
      </c>
      <c r="B97" s="23"/>
      <c r="C97" s="21" t="str">
        <f>IF(B97=0," ",VLOOKUP(B97,[1]Спортсмены!B$1:H$65536,2,FALSE))</f>
        <v xml:space="preserve"> </v>
      </c>
      <c r="D97" s="23" t="str">
        <f>IF(B97=0," ",VLOOKUP($B97,[1]Спортсмены!$B$1:$H$65536,3,FALSE))</f>
        <v xml:space="preserve"> </v>
      </c>
      <c r="E97" s="23" t="str">
        <f>IF(B97=0," ",IF(VLOOKUP($B97,[1]Спортсмены!$B$1:$H$65536,4,FALSE)=0," ",VLOOKUP($B97,[1]Спортсмены!$B$1:$H$65536,4,FALSE)))</f>
        <v xml:space="preserve"> </v>
      </c>
      <c r="F97" s="21" t="str">
        <f>IF(B97=0," ",VLOOKUP($B97,[1]Спортсмены!$B$1:$H$65536,5,FALSE))</f>
        <v xml:space="preserve"> </v>
      </c>
      <c r="G97" s="21" t="str">
        <f>IF(B97=0," ",VLOOKUP($B97,[1]Спортсмены!$B$1:$H$65536,6,FALSE))</f>
        <v xml:space="preserve"> </v>
      </c>
      <c r="H97" s="49"/>
      <c r="I97" s="50"/>
      <c r="J97" s="51"/>
      <c r="K97" s="51"/>
    </row>
    <row r="98" spans="1:12" x14ac:dyDescent="0.25">
      <c r="A98" s="48">
        <v>6</v>
      </c>
      <c r="B98" s="21"/>
      <c r="C98" s="23"/>
      <c r="D98" s="26"/>
      <c r="E98" s="23"/>
      <c r="F98" s="60"/>
      <c r="G98" s="60"/>
      <c r="H98" s="49"/>
      <c r="I98" s="50"/>
      <c r="J98" s="51"/>
      <c r="K98" s="51"/>
    </row>
    <row r="99" spans="1:12" x14ac:dyDescent="0.25">
      <c r="A99" s="48"/>
      <c r="B99" s="52"/>
      <c r="C99" s="52"/>
      <c r="D99" s="52"/>
      <c r="E99" s="52"/>
      <c r="F99" s="53"/>
      <c r="G99" s="52"/>
      <c r="H99" s="49"/>
      <c r="I99" s="50"/>
      <c r="J99" s="51"/>
      <c r="K99" s="51"/>
    </row>
    <row r="101" spans="1:12" ht="15.75" x14ac:dyDescent="0.25">
      <c r="C101" s="154" t="s">
        <v>88</v>
      </c>
      <c r="D101" s="154"/>
      <c r="E101" s="155"/>
      <c r="F101" s="156"/>
      <c r="G101" s="156"/>
      <c r="H101" s="220" t="s">
        <v>82</v>
      </c>
      <c r="I101" s="155"/>
      <c r="J101" s="312"/>
      <c r="K101" s="312"/>
      <c r="L101" s="312"/>
    </row>
    <row r="102" spans="1:12" ht="15.75" x14ac:dyDescent="0.25">
      <c r="C102" s="154"/>
      <c r="D102" s="154"/>
      <c r="E102" s="155"/>
      <c r="F102" s="156"/>
      <c r="G102" s="156"/>
      <c r="H102" s="154" t="s">
        <v>83</v>
      </c>
      <c r="I102" s="155"/>
      <c r="J102" s="312"/>
      <c r="K102" s="312"/>
      <c r="L102" s="312"/>
    </row>
    <row r="103" spans="1:12" x14ac:dyDescent="0.25">
      <c r="C103" s="36"/>
      <c r="D103" s="38"/>
      <c r="E103" s="47"/>
      <c r="F103" s="38"/>
      <c r="G103" s="102"/>
      <c r="H103" s="102"/>
      <c r="I103" s="265"/>
      <c r="J103" s="269"/>
      <c r="K103" s="269"/>
      <c r="L103" s="269"/>
    </row>
    <row r="104" spans="1:12" ht="15.75" x14ac:dyDescent="0.25">
      <c r="C104" s="154" t="s">
        <v>84</v>
      </c>
      <c r="D104" s="154"/>
      <c r="E104" s="155"/>
      <c r="F104" s="156"/>
      <c r="G104" s="156"/>
      <c r="H104" s="220" t="s">
        <v>82</v>
      </c>
      <c r="I104" s="155"/>
      <c r="J104" s="269"/>
      <c r="K104" s="269"/>
      <c r="L104" s="269"/>
    </row>
    <row r="105" spans="1:12" ht="15.75" x14ac:dyDescent="0.25">
      <c r="C105" s="154"/>
      <c r="D105" s="154"/>
      <c r="E105" s="155"/>
      <c r="F105" s="156"/>
      <c r="G105" s="156"/>
      <c r="H105" s="154" t="s">
        <v>83</v>
      </c>
      <c r="I105" s="155"/>
      <c r="J105" s="269"/>
      <c r="K105" s="269"/>
      <c r="L105" s="269"/>
    </row>
  </sheetData>
  <mergeCells count="55">
    <mergeCell ref="A89:K89"/>
    <mergeCell ref="A90:A91"/>
    <mergeCell ref="B90:B91"/>
    <mergeCell ref="C90:C91"/>
    <mergeCell ref="D90:D91"/>
    <mergeCell ref="E90:E91"/>
    <mergeCell ref="F90:F91"/>
    <mergeCell ref="G90:G91"/>
    <mergeCell ref="H90:H91"/>
    <mergeCell ref="I90:K90"/>
    <mergeCell ref="A77:K77"/>
    <mergeCell ref="A78:K78"/>
    <mergeCell ref="A80:A81"/>
    <mergeCell ref="B80:B81"/>
    <mergeCell ref="C80:C81"/>
    <mergeCell ref="D80:D81"/>
    <mergeCell ref="E80:E81"/>
    <mergeCell ref="F80:F81"/>
    <mergeCell ref="G80:G81"/>
    <mergeCell ref="H80:H81"/>
    <mergeCell ref="I80:K80"/>
    <mergeCell ref="A42:K42"/>
    <mergeCell ref="A43:K43"/>
    <mergeCell ref="A45:A46"/>
    <mergeCell ref="B45:B46"/>
    <mergeCell ref="C45:C46"/>
    <mergeCell ref="D45:D46"/>
    <mergeCell ref="E45:E46"/>
    <mergeCell ref="F45:F46"/>
    <mergeCell ref="G45:G46"/>
    <mergeCell ref="H45:H46"/>
    <mergeCell ref="I45:K45"/>
    <mergeCell ref="A8:A9"/>
    <mergeCell ref="B8:B9"/>
    <mergeCell ref="C8:C9"/>
    <mergeCell ref="D8:D9"/>
    <mergeCell ref="E8:E9"/>
    <mergeCell ref="A6:C6"/>
    <mergeCell ref="A1:L1"/>
    <mergeCell ref="A2:L2"/>
    <mergeCell ref="A5:C5"/>
    <mergeCell ref="A3:L3"/>
    <mergeCell ref="A4:C4"/>
    <mergeCell ref="F5:G5"/>
    <mergeCell ref="I6:J6"/>
    <mergeCell ref="L8:L9"/>
    <mergeCell ref="F10:G10"/>
    <mergeCell ref="I16:J16"/>
    <mergeCell ref="F17:G17"/>
    <mergeCell ref="I7:J7"/>
    <mergeCell ref="F8:F9"/>
    <mergeCell ref="G8:G9"/>
    <mergeCell ref="H8:I8"/>
    <mergeCell ref="J8:J9"/>
    <mergeCell ref="K8:K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activeCell="A49" sqref="A49:XFD88"/>
    </sheetView>
  </sheetViews>
  <sheetFormatPr defaultRowHeight="15" x14ac:dyDescent="0.25"/>
  <cols>
    <col min="1" max="1" width="4.85546875" customWidth="1"/>
    <col min="2" max="2" width="10" customWidth="1"/>
    <col min="3" max="3" width="19.5703125" customWidth="1"/>
    <col min="4" max="4" width="11" customWidth="1"/>
    <col min="5" max="5" width="6.5703125" customWidth="1"/>
    <col min="6" max="6" width="14.28515625" customWidth="1"/>
    <col min="7" max="7" width="38.42578125" customWidth="1"/>
    <col min="8" max="8" width="7" style="95" customWidth="1"/>
    <col min="9" max="9" width="7.42578125" style="95" customWidth="1"/>
    <col min="10" max="10" width="6.5703125" customWidth="1"/>
    <col min="11" max="11" width="8.7109375" customWidth="1"/>
    <col min="12" max="12" width="20.28515625" customWidth="1"/>
  </cols>
  <sheetData>
    <row r="1" spans="1:12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2" ht="20.25" x14ac:dyDescent="0.3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4"/>
      <c r="C5" s="4"/>
      <c r="D5" s="4"/>
      <c r="E5" s="4"/>
      <c r="F5" s="412" t="s">
        <v>86</v>
      </c>
      <c r="G5" s="412"/>
      <c r="H5" s="4"/>
      <c r="I5"/>
      <c r="K5" s="6" t="s">
        <v>2</v>
      </c>
    </row>
    <row r="6" spans="1:12" ht="15.75" customHeight="1" x14ac:dyDescent="0.25">
      <c r="A6" s="1"/>
      <c r="B6" s="6"/>
      <c r="C6" s="216"/>
      <c r="F6" s="1"/>
      <c r="G6" s="1"/>
      <c r="H6" s="8"/>
      <c r="I6" s="8"/>
      <c r="J6" s="8"/>
      <c r="K6" s="8" t="s">
        <v>94</v>
      </c>
      <c r="L6" s="8"/>
    </row>
    <row r="7" spans="1:12" x14ac:dyDescent="0.25">
      <c r="A7" s="416" t="s">
        <v>5</v>
      </c>
      <c r="B7" s="416" t="s">
        <v>6</v>
      </c>
      <c r="C7" s="416" t="s">
        <v>7</v>
      </c>
      <c r="D7" s="405" t="s">
        <v>8</v>
      </c>
      <c r="E7" s="405" t="s">
        <v>9</v>
      </c>
      <c r="F7" s="405" t="s">
        <v>10</v>
      </c>
      <c r="G7" s="405" t="s">
        <v>11</v>
      </c>
      <c r="H7" s="418" t="s">
        <v>12</v>
      </c>
      <c r="I7" s="419"/>
      <c r="J7" s="416" t="s">
        <v>13</v>
      </c>
      <c r="K7" s="405" t="s">
        <v>14</v>
      </c>
      <c r="L7" s="407" t="s">
        <v>15</v>
      </c>
    </row>
    <row r="8" spans="1:12" x14ac:dyDescent="0.25">
      <c r="A8" s="417"/>
      <c r="B8" s="417"/>
      <c r="C8" s="417"/>
      <c r="D8" s="417"/>
      <c r="E8" s="417"/>
      <c r="F8" s="417"/>
      <c r="G8" s="417"/>
      <c r="H8" s="427" t="s">
        <v>16</v>
      </c>
      <c r="I8" s="428"/>
      <c r="J8" s="417"/>
      <c r="K8" s="417"/>
      <c r="L8" s="408"/>
    </row>
    <row r="9" spans="1:12" ht="15" customHeight="1" x14ac:dyDescent="0.25">
      <c r="A9" s="15"/>
      <c r="B9" s="15"/>
      <c r="C9" s="15"/>
      <c r="D9" s="16"/>
      <c r="E9" s="15"/>
      <c r="F9" s="414" t="s">
        <v>146</v>
      </c>
      <c r="G9" s="414"/>
      <c r="H9" s="17"/>
      <c r="I9" s="413" t="s">
        <v>31</v>
      </c>
      <c r="J9" s="413"/>
      <c r="K9" s="255"/>
      <c r="L9" s="8" t="s">
        <v>147</v>
      </c>
    </row>
    <row r="10" spans="1:12" x14ac:dyDescent="0.25">
      <c r="A10" s="19">
        <v>1</v>
      </c>
      <c r="B10" s="20">
        <v>388</v>
      </c>
      <c r="C10" s="21" t="str">
        <f>IF(B10=0," ",VLOOKUP(B10,[1]Спортсмены!B$1:H$65536,2,FALSE))</f>
        <v>Горячев Юрий</v>
      </c>
      <c r="D10" s="22" t="str">
        <f>IF(B10=0," ",VLOOKUP($B10,[1]Спортсмены!$B$1:$H$65536,3,FALSE))</f>
        <v>20.06.1999</v>
      </c>
      <c r="E10" s="23" t="str">
        <f>IF(B10=0," ",IF(VLOOKUP($B10,[1]Спортсмены!$B$1:$H$65536,4,FALSE)=0," ",VLOOKUP($B10,[1]Спортсмены!$B$1:$H$65536,4,FALSE)))</f>
        <v>2р</v>
      </c>
      <c r="F10" s="21" t="str">
        <f>IF(B10=0," ",VLOOKUP($B10,[1]Спортсмены!$B$1:$H$65536,5,FALSE))</f>
        <v>Ивановская</v>
      </c>
      <c r="G10" s="21" t="str">
        <f>IF(B10=0," ",VLOOKUP($B10,[1]Спортсмены!$B$1:$H$65536,6,FALSE))</f>
        <v>Кинешма, СДЮСШОР им. ОЧ С.Клюгина</v>
      </c>
      <c r="H10" s="24"/>
      <c r="I10" s="84">
        <v>4.3403935185185186E-3</v>
      </c>
      <c r="J10" s="26" t="str">
        <f>IF(I10=0," ",IF(I10&lt;=[1]Разряды!$D$13,[1]Разряды!$D$3,IF(I10&lt;=[1]Разряды!$E$13,[1]Разряды!$E$3,IF(I10&lt;=[1]Разряды!$F$13,[1]Разряды!$F$3,IF(I10&lt;=[1]Разряды!$G$13,[1]Разряды!$G$3,IF(I10&lt;=[1]Разряды!$H$13,[1]Разряды!$H$3,IF(I10&lt;=[1]Разряды!$I$13,[1]Разряды!$I$3,IF(I10&lt;=[1]Разряды!$J$13,[1]Разряды!$J$3,"б/р"))))))))</f>
        <v>1р</v>
      </c>
      <c r="K10" s="26">
        <v>20</v>
      </c>
      <c r="L10" s="78" t="str">
        <f>IF(B10=0," ",VLOOKUP($B10,[1]Спортсмены!$B$1:$H$65536,7,FALSE))</f>
        <v>Мальцев Е.В.</v>
      </c>
    </row>
    <row r="11" spans="1:12" ht="15" customHeight="1" x14ac:dyDescent="0.25">
      <c r="A11" s="19">
        <v>2</v>
      </c>
      <c r="B11" s="20">
        <v>100</v>
      </c>
      <c r="C11" s="21" t="str">
        <f>IF(B11=0," ",VLOOKUP(B11,[1]Спортсмены!B$1:H$65536,2,FALSE))</f>
        <v>Ульянов Дмитрий</v>
      </c>
      <c r="D11" s="22" t="str">
        <f>IF(B11=0," ",VLOOKUP($B11,[1]Спортсмены!$B$1:$H$65536,3,FALSE))</f>
        <v>20.10.2000</v>
      </c>
      <c r="E11" s="23" t="str">
        <f>IF(B11=0," ",IF(VLOOKUP($B11,[1]Спортсмены!$B$1:$H$65536,4,FALSE)=0," ",VLOOKUP($B11,[1]Спортсмены!$B$1:$H$65536,4,FALSE)))</f>
        <v>3р</v>
      </c>
      <c r="F11" s="21" t="str">
        <f>IF(B11=0," ",VLOOKUP($B11,[1]Спортсмены!$B$1:$H$65536,5,FALSE))</f>
        <v>Ярославская</v>
      </c>
      <c r="G11" s="21" t="str">
        <f>IF(B11=0," ",VLOOKUP($B11,[1]Спортсмены!$B$1:$H$65536,6,FALSE))</f>
        <v>Рыбинск, СДЮСШОР-2</v>
      </c>
      <c r="H11" s="24"/>
      <c r="I11" s="84">
        <v>4.622222222222222E-3</v>
      </c>
      <c r="J11" s="26" t="str">
        <f>IF(I11=0," ",IF(I11&lt;=[1]Разряды!$D$13,[1]Разряды!$D$3,IF(I11&lt;=[1]Разряды!$E$13,[1]Разряды!$E$3,IF(I11&lt;=[1]Разряды!$F$13,[1]Разряды!$F$3,IF(I11&lt;=[1]Разряды!$G$13,[1]Разряды!$G$3,IF(I11&lt;=[1]Разряды!$H$13,[1]Разряды!$H$3,IF(I11&lt;=[1]Разряды!$I$13,[1]Разряды!$I$3,IF(I11&lt;=[1]Разряды!$J$13,[1]Разряды!$J$3,"б/р"))))))))</f>
        <v>2р</v>
      </c>
      <c r="K11" s="15" t="s">
        <v>28</v>
      </c>
      <c r="L11" s="21" t="str">
        <f>IF(B11=0," ",VLOOKUP($B11,[1]Спортсмены!$B$1:$H$65536,7,FALSE))</f>
        <v>Бордукова Н.А.</v>
      </c>
    </row>
    <row r="12" spans="1:12" x14ac:dyDescent="0.25">
      <c r="A12" s="19">
        <v>3</v>
      </c>
      <c r="B12" s="27">
        <v>224</v>
      </c>
      <c r="C12" s="76" t="str">
        <f>IF(B12=0," ",VLOOKUP(B12,[1]Спортсмены!B$1:H$65536,2,FALSE))</f>
        <v>Шушарин Андрей</v>
      </c>
      <c r="D12" s="77" t="str">
        <f>IF(B12=0," ",VLOOKUP($B12,[1]Спортсмены!$B$1:$H$65536,3,FALSE))</f>
        <v>20.06.2000</v>
      </c>
      <c r="E12" s="71" t="str">
        <f>IF(B12=0," ",IF(VLOOKUP($B12,[1]Спортсмены!$B$1:$H$65536,4,FALSE)=0," ",VLOOKUP($B12,[1]Спортсмены!$B$1:$H$65536,4,FALSE)))</f>
        <v>3р</v>
      </c>
      <c r="F12" s="76" t="str">
        <f>IF(B12=0," ",VLOOKUP($B12,[1]Спортсмены!$B$1:$H$65536,5,FALSE))</f>
        <v>Архангельская</v>
      </c>
      <c r="G12" s="151" t="str">
        <f>IF(B12=0," ",VLOOKUP($B12,[1]Спортсмены!$B$1:$H$65536,6,FALSE))</f>
        <v>Архангельск, "ДЮСШ № 1"</v>
      </c>
      <c r="H12" s="75"/>
      <c r="I12" s="218">
        <v>4.9886574074074078E-3</v>
      </c>
      <c r="J12" s="27" t="str">
        <f>IF(I12=0," ",IF(I12&lt;=[1]Разряды!$D$13,[1]Разряды!$D$3,IF(I12&lt;=[1]Разряды!$E$13,[1]Разряды!$E$3,IF(I12&lt;=[1]Разряды!$F$13,[1]Разряды!$F$3,IF(I12&lt;=[1]Разряды!$G$13,[1]Разряды!$G$3,IF(I12&lt;=[1]Разряды!$H$13,[1]Разряды!$H$3,IF(I12&lt;=[1]Разряды!$I$13,[1]Разряды!$I$3,IF(I12&lt;=[1]Разряды!$J$13,[1]Разряды!$J$3,"б/р"))))))))</f>
        <v>3р</v>
      </c>
      <c r="K12" s="15" t="s">
        <v>28</v>
      </c>
      <c r="L12" s="76" t="str">
        <f>IF(B12=0," ",VLOOKUP($B12,[1]Спортсмены!$B$1:$H$65536,7,FALSE))</f>
        <v>Брюхова О.Б.</v>
      </c>
    </row>
    <row r="13" spans="1:12" x14ac:dyDescent="0.25">
      <c r="A13" s="71">
        <v>4</v>
      </c>
      <c r="B13" s="20"/>
      <c r="C13" s="21" t="str">
        <f>IF(B13=0," ",VLOOKUP(B13,[1]Спортсмены!B$1:H$65536,2,FALSE))</f>
        <v xml:space="preserve"> </v>
      </c>
      <c r="D13" s="22" t="str">
        <f>IF(B13=0," ",VLOOKUP($B13,[1]Спортсмены!$B$1:$H$65536,3,FALSE))</f>
        <v xml:space="preserve"> </v>
      </c>
      <c r="E13" s="23" t="str">
        <f>IF(B13=0," ",IF(VLOOKUP($B13,[1]Спортсмены!$B$1:$H$65536,4,FALSE)=0," ",VLOOKUP($B13,[1]Спортсмены!$B$1:$H$65536,4,FALSE)))</f>
        <v xml:space="preserve"> </v>
      </c>
      <c r="F13" s="21" t="str">
        <f>IF(B13=0," ",VLOOKUP($B13,[1]Спортсмены!$B$1:$H$65536,5,FALSE))</f>
        <v xml:space="preserve"> </v>
      </c>
      <c r="G13" s="21" t="str">
        <f>IF(B13=0," ",VLOOKUP($B13,[1]Спортсмены!$B$1:$H$65536,6,FALSE))</f>
        <v xml:space="preserve"> </v>
      </c>
      <c r="H13" s="24"/>
      <c r="I13" s="84"/>
      <c r="J13" s="26" t="str">
        <f>IF(I13=0," ",IF(I13&lt;=[1]Разряды!$D$13,[1]Разряды!$D$3,IF(I13&lt;=[1]Разряды!$E$13,[1]Разряды!$E$3,IF(I13&lt;=[1]Разряды!$F$13,[1]Разряды!$F$3,IF(I13&lt;=[1]Разряды!$G$13,[1]Разряды!$G$3,IF(I13&lt;=[1]Разряды!$H$13,[1]Разряды!$H$3,IF(I13&lt;=[1]Разряды!$I$13,[1]Разряды!$I$3,IF(I13&lt;=[1]Разряды!$J$13,[1]Разряды!$J$3,"б/р"))))))))</f>
        <v xml:space="preserve"> </v>
      </c>
      <c r="K13" s="15"/>
      <c r="L13" s="21" t="str">
        <f>IF(B13=0," ",VLOOKUP($B13,[1]Спортсмены!$B$1:$H$65536,7,FALSE))</f>
        <v xml:space="preserve"> </v>
      </c>
    </row>
    <row r="14" spans="1:12" x14ac:dyDescent="0.25">
      <c r="A14" s="15"/>
      <c r="B14" s="15"/>
      <c r="C14" s="15"/>
      <c r="D14" s="16"/>
      <c r="E14" s="15"/>
      <c r="F14" s="414" t="s">
        <v>105</v>
      </c>
      <c r="G14" s="414"/>
      <c r="H14" s="17"/>
      <c r="I14" s="413" t="s">
        <v>31</v>
      </c>
      <c r="J14" s="413"/>
      <c r="K14" s="88"/>
      <c r="L14" s="8" t="s">
        <v>106</v>
      </c>
    </row>
    <row r="15" spans="1:12" x14ac:dyDescent="0.25">
      <c r="A15" s="19">
        <v>1</v>
      </c>
      <c r="B15" s="20">
        <v>193</v>
      </c>
      <c r="C15" s="21" t="str">
        <f>IF(B15=0," ",VLOOKUP(B15,[1]Спортсмены!B$1:H$65536,2,FALSE))</f>
        <v>Резник Иван</v>
      </c>
      <c r="D15" s="23" t="str">
        <f>IF(B15=0," ",VLOOKUP($B15,[1]Спортсмены!$B$1:$H$65536,3,FALSE))</f>
        <v>07.11.1994</v>
      </c>
      <c r="E15" s="23" t="str">
        <f>IF(B15=0," ",IF(VLOOKUP($B15,[1]Спортсмены!$B$1:$H$65536,4,FALSE)=0," ",VLOOKUP($B15,[1]Спортсмены!$B$1:$H$65536,4,FALSE)))</f>
        <v>КМС</v>
      </c>
      <c r="F15" s="21" t="str">
        <f>IF(B15=0," ",VLOOKUP($B15,[1]Спортсмены!$B$1:$H$65536,5,FALSE))</f>
        <v>Архангельская</v>
      </c>
      <c r="G15" s="21" t="str">
        <f>IF(B15=0," ",VLOOKUP($B15,[1]Спортсмены!$B$1:$H$65536,6,FALSE))</f>
        <v>Архангельск, ГАУ АО "РЦСП "Поморье"</v>
      </c>
      <c r="H15" s="24"/>
      <c r="I15" s="84">
        <v>4.1274305555555552E-3</v>
      </c>
      <c r="J15" s="26" t="str">
        <f>IF(I15=0," ",IF(I15&lt;=[1]Разряды!$D$13,[1]Разряды!$D$3,IF(I15&lt;=[1]Разряды!$E$13,[1]Разряды!$E$3,IF(I15&lt;=[1]Разряды!$F$13,[1]Разряды!$F$3,IF(I15&lt;=[1]Разряды!$G$13,[1]Разряды!$G$3,IF(I15&lt;=[1]Разряды!$H$13,[1]Разряды!$H$3,IF(I15&lt;=[1]Разряды!$I$13,[1]Разряды!$I$3,IF(I15&lt;=[1]Разряды!$J$13,[1]Разряды!$J$3,"б/р"))))))))</f>
        <v>кмс</v>
      </c>
      <c r="K15" s="26">
        <v>20</v>
      </c>
      <c r="L15" s="21" t="str">
        <f>IF(B15=0," ",VLOOKUP($B15,[1]Спортсмены!$B$1:$H$65536,7,FALSE))</f>
        <v>Чернов А.В.</v>
      </c>
    </row>
    <row r="16" spans="1:12" ht="15" customHeight="1" x14ac:dyDescent="0.25">
      <c r="A16" s="19">
        <v>2</v>
      </c>
      <c r="B16" s="26">
        <v>425</v>
      </c>
      <c r="C16" s="21" t="str">
        <f>IF(B16=0," ",VLOOKUP(B16,[1]Спортсмены!B$1:H$65536,2,FALSE))</f>
        <v>Кошкарёв Рустам</v>
      </c>
      <c r="D16" s="23" t="str">
        <f>IF(B16=0," ",VLOOKUP($B16,[1]Спортсмены!$B$1:$H$65536,3,FALSE))</f>
        <v>17.02.1996</v>
      </c>
      <c r="E16" s="23" t="str">
        <f>IF(B16=0," ",IF(VLOOKUP($B16,[1]Спортсмены!$B$1:$H$65536,4,FALSE)=0," ",VLOOKUP($B16,[1]Спортсмены!$B$1:$H$65536,4,FALSE)))</f>
        <v>1р</v>
      </c>
      <c r="F16" s="21" t="str">
        <f>IF(B16=0," ",VLOOKUP($B16,[1]Спортсмены!$B$1:$H$65536,5,FALSE))</f>
        <v>Костромская</v>
      </c>
      <c r="G16" s="78" t="str">
        <f>IF(B16=0," ",VLOOKUP($B16,[1]Спортсмены!$B$1:$H$65536,6,FALSE))</f>
        <v>Кострома, КОСДЮСШОР</v>
      </c>
      <c r="H16" s="24"/>
      <c r="I16" s="84">
        <v>4.3296296296296295E-3</v>
      </c>
      <c r="J16" s="26" t="str">
        <f>IF(I16=0," ",IF(I16&lt;=[1]Разряды!$D$13,[1]Разряды!$D$3,IF(I16&lt;=[1]Разряды!$E$13,[1]Разряды!$E$3,IF(I16&lt;=[1]Разряды!$F$13,[1]Разряды!$F$3,IF(I16&lt;=[1]Разряды!$G$13,[1]Разряды!$G$3,IF(I16&lt;=[1]Разряды!$H$13,[1]Разряды!$H$3,IF(I16&lt;=[1]Разряды!$I$13,[1]Разряды!$I$3,IF(I16&lt;=[1]Разряды!$J$13,[1]Разряды!$J$3,"б/р"))))))))</f>
        <v>1р</v>
      </c>
      <c r="K16" s="16">
        <v>17</v>
      </c>
      <c r="L16" s="21" t="str">
        <f>IF(B16=0," ",VLOOKUP($B16,[1]Спортсмены!$B$1:$H$65536,7,FALSE))</f>
        <v>Дружков А.Н.</v>
      </c>
    </row>
    <row r="17" spans="1:12" x14ac:dyDescent="0.25">
      <c r="A17" s="19">
        <v>3</v>
      </c>
      <c r="B17" s="20">
        <v>20</v>
      </c>
      <c r="C17" s="21" t="str">
        <f>IF(B17=0," ",VLOOKUP(B17,[1]Спортсмены!B$1:H$65536,2,FALSE))</f>
        <v>Емельянов Леонид</v>
      </c>
      <c r="D17" s="23" t="str">
        <f>IF(B17=0," ",VLOOKUP($B17,[1]Спортсмены!$B$1:$H$65536,3,FALSE))</f>
        <v>27.04.1994</v>
      </c>
      <c r="E17" s="23" t="str">
        <f>IF(B17=0," ",IF(VLOOKUP($B17,[1]Спортсмены!$B$1:$H$65536,4,FALSE)=0," ",VLOOKUP($B17,[1]Спортсмены!$B$1:$H$65536,4,FALSE)))</f>
        <v>КМС</v>
      </c>
      <c r="F17" s="21" t="str">
        <f>IF(B17=0," ",VLOOKUP($B17,[1]Спортсмены!$B$1:$H$65536,5,FALSE))</f>
        <v>Ярославская</v>
      </c>
      <c r="G17" s="21" t="str">
        <f>IF(B17=0," ",VLOOKUP($B17,[1]Спортсмены!$B$1:$H$65536,6,FALSE))</f>
        <v>Ярославль, СДЮСШОР-19</v>
      </c>
      <c r="H17" s="24"/>
      <c r="I17" s="84">
        <v>4.3797453703703706E-3</v>
      </c>
      <c r="J17" s="26" t="str">
        <f>IF(I17=0," ",IF(I17&lt;=[1]Разряды!$D$13,[1]Разряды!$D$3,IF(I17&lt;=[1]Разряды!$E$13,[1]Разряды!$E$3,IF(I17&lt;=[1]Разряды!$F$13,[1]Разряды!$F$3,IF(I17&lt;=[1]Разряды!$G$13,[1]Разряды!$G$3,IF(I17&lt;=[1]Разряды!$H$13,[1]Разряды!$H$3,IF(I17&lt;=[1]Разряды!$I$13,[1]Разряды!$I$3,IF(I17&lt;=[1]Разряды!$J$13,[1]Разряды!$J$3,"б/р"))))))))</f>
        <v>1р</v>
      </c>
      <c r="K17" s="15">
        <v>15</v>
      </c>
      <c r="L17" s="21" t="str">
        <f>IF(B17=0," ",VLOOKUP($B17,[1]Спортсмены!$B$1:$H$65536,7,FALSE))</f>
        <v>Хрущев И.Е.</v>
      </c>
    </row>
    <row r="18" spans="1:12" x14ac:dyDescent="0.25">
      <c r="A18" s="71"/>
      <c r="B18" s="20"/>
      <c r="C18" s="76" t="str">
        <f>IF(B18=0," ",VLOOKUP(B18,[1]Спортсмены!B$1:H$65536,2,FALSE))</f>
        <v xml:space="preserve"> </v>
      </c>
      <c r="D18" s="76" t="str">
        <f>IF(B18=0," ",VLOOKUP($B18,[1]Спортсмены!$B$1:$H$65536,3,FALSE))</f>
        <v xml:space="preserve"> </v>
      </c>
      <c r="E18" s="76" t="str">
        <f>IF(B18=0," ",IF(VLOOKUP($B18,[1]Спортсмены!$B$1:$H$65536,4,FALSE)=0," ",VLOOKUP($B18,[1]Спортсмены!$B$1:$H$65536,4,FALSE)))</f>
        <v xml:space="preserve"> </v>
      </c>
      <c r="F18" s="76" t="str">
        <f>IF(B18=0," ",VLOOKUP($B18,[1]Спортсмены!$B$1:$H$65536,5,FALSE))</f>
        <v xml:space="preserve"> </v>
      </c>
      <c r="G18" s="151" t="str">
        <f>IF(B18=0," ",VLOOKUP($B18,[1]Спортсмены!$B$1:$H$65536,6,FALSE))</f>
        <v xml:space="preserve"> </v>
      </c>
      <c r="H18" s="225"/>
      <c r="I18" s="226"/>
      <c r="J18" s="27" t="str">
        <f>IF(I18=0," ",IF(I18&lt;=[1]Разряды!$D$13,[1]Разряды!$D$3,IF(I18&lt;=[1]Разряды!$E$13,[1]Разряды!$E$3,IF(I18&lt;=[1]Разряды!$F$13,[1]Разряды!$F$3,IF(I18&lt;=[1]Разряды!$G$13,[1]Разряды!$G$3,IF(I18&lt;=[1]Разряды!$H$13,[1]Разряды!$H$3,IF(I18&lt;=[1]Разряды!$I$13,[1]Разряды!$I$3,IF(I18&lt;=[1]Разряды!$J$13,[1]Разряды!$J$3,"б/р"))))))))</f>
        <v xml:space="preserve"> </v>
      </c>
      <c r="K18" s="103"/>
      <c r="L18" s="76" t="str">
        <f>IF(B18=0," ",VLOOKUP($B18,[1]Спортсмены!$B$1:$H$65536,7,FALSE))</f>
        <v xml:space="preserve"> </v>
      </c>
    </row>
    <row r="19" spans="1:12" x14ac:dyDescent="0.25">
      <c r="A19" s="90"/>
      <c r="B19" s="80"/>
      <c r="C19" s="61"/>
      <c r="D19" s="15"/>
      <c r="E19" s="15"/>
      <c r="F19" s="414" t="s">
        <v>22</v>
      </c>
      <c r="G19" s="414"/>
      <c r="H19" s="92"/>
      <c r="I19" s="413"/>
      <c r="J19" s="413"/>
      <c r="K19" s="255"/>
      <c r="L19" s="8"/>
    </row>
    <row r="20" spans="1:12" ht="15" customHeight="1" x14ac:dyDescent="0.25">
      <c r="A20" s="19">
        <v>1</v>
      </c>
      <c r="B20" s="20">
        <v>71</v>
      </c>
      <c r="C20" s="21" t="str">
        <f>IF(B20=0," ",VLOOKUP(B20,[1]Спортсмены!B$1:H$65536,2,FALSE))</f>
        <v>Александров Никита</v>
      </c>
      <c r="D20" s="23" t="str">
        <f>IF(B20=0," ",VLOOKUP($B20,[1]Спортсмены!$B$1:$H$65536,3,FALSE))</f>
        <v>22.10.1983</v>
      </c>
      <c r="E20" s="23" t="str">
        <f>IF(B20=0," ",IF(VLOOKUP($B20,[1]Спортсмены!$B$1:$H$65536,4,FALSE)=0," ",VLOOKUP($B20,[1]Спортсмены!$B$1:$H$65536,4,FALSE)))</f>
        <v>МС</v>
      </c>
      <c r="F20" s="21" t="str">
        <f>IF(B20=0," ",VLOOKUP($B20,[1]Спортсмены!$B$1:$H$65536,5,FALSE))</f>
        <v>Ярославская</v>
      </c>
      <c r="G20" s="21" t="str">
        <f>IF(B20=0," ",VLOOKUP($B20,[1]Спортсмены!$B$1:$H$65536,6,FALSE))</f>
        <v>Рыбинск, СДЮСШОР-2</v>
      </c>
      <c r="H20" s="25"/>
      <c r="I20" s="85">
        <v>3.9630787037037039E-3</v>
      </c>
      <c r="J20" s="26" t="str">
        <f>IF(I20=0," ",IF(I20&lt;=[1]Разряды!$D$13,[1]Разряды!$D$3,IF(I20&lt;=[1]Разряды!$E$13,[1]Разряды!$E$3,IF(I20&lt;=[1]Разряды!$F$13,[1]Разряды!$F$3,IF(I20&lt;=[1]Разряды!$G$13,[1]Разряды!$G$3,IF(I20&lt;=[1]Разряды!$H$13,[1]Разряды!$H$3,IF(I20&lt;=[1]Разряды!$I$13,[1]Разряды!$I$3,IF(I20&lt;=[1]Разряды!$J$13,[1]Разряды!$J$3,"б/р"))))))))</f>
        <v>кмс</v>
      </c>
      <c r="K20" s="23">
        <v>20</v>
      </c>
      <c r="L20" s="21" t="str">
        <f>IF(B20=0," ",VLOOKUP($B20,[1]Спортсмены!$B$1:$H$65536,7,FALSE))</f>
        <v>Зюзин В.Н.</v>
      </c>
    </row>
    <row r="21" spans="1:12" x14ac:dyDescent="0.25">
      <c r="A21" s="19">
        <v>2</v>
      </c>
      <c r="B21" s="20">
        <v>421</v>
      </c>
      <c r="C21" s="21" t="str">
        <f>IF(B21=0," ",VLOOKUP(B21,[1]Спортсмены!B$1:H$65536,2,FALSE))</f>
        <v>Шакиров Илья</v>
      </c>
      <c r="D21" s="23" t="str">
        <f>IF(B21=0," ",VLOOKUP($B21,[1]Спортсмены!$B$1:$H$65536,3,FALSE))</f>
        <v>04.06.1988</v>
      </c>
      <c r="E21" s="23" t="str">
        <f>IF(B21=0," ",IF(VLOOKUP($B21,[1]Спортсмены!$B$1:$H$65536,4,FALSE)=0," ",VLOOKUP($B21,[1]Спортсмены!$B$1:$H$65536,4,FALSE)))</f>
        <v>МС</v>
      </c>
      <c r="F21" s="21" t="str">
        <f>IF(B21=0," ",VLOOKUP($B21,[1]Спортсмены!$B$1:$H$65536,5,FALSE))</f>
        <v>Костромская</v>
      </c>
      <c r="G21" s="21" t="str">
        <f>IF(B21=0," ",VLOOKUP($B21,[1]Спортсмены!$B$1:$H$65536,6,FALSE))</f>
        <v>Кострома, КОСДЮСШОР</v>
      </c>
      <c r="H21" s="24"/>
      <c r="I21" s="84">
        <v>3.996412037037037E-3</v>
      </c>
      <c r="J21" s="26" t="str">
        <f>IF(I21=0," ",IF(I21&lt;=[1]Разряды!$D$13,[1]Разряды!$D$3,IF(I21&lt;=[1]Разряды!$E$13,[1]Разряды!$E$3,IF(I21&lt;=[1]Разряды!$F$13,[1]Разряды!$F$3,IF(I21&lt;=[1]Разряды!$G$13,[1]Разряды!$G$3,IF(I21&lt;=[1]Разряды!$H$13,[1]Разряды!$H$3,IF(I21&lt;=[1]Разряды!$I$13,[1]Разряды!$I$3,IF(I21&lt;=[1]Разряды!$J$13,[1]Разряды!$J$3,"б/р"))))))))</f>
        <v>кмс</v>
      </c>
      <c r="K21" s="15">
        <v>17</v>
      </c>
      <c r="L21" s="21" t="str">
        <f>IF(B21=0," ",VLOOKUP($B21,[1]Спортсмены!$B$1:$H$65536,7,FALSE))</f>
        <v>Дружков А.Н.</v>
      </c>
    </row>
    <row r="22" spans="1:12" x14ac:dyDescent="0.25">
      <c r="A22" s="19">
        <v>3</v>
      </c>
      <c r="B22" s="20">
        <v>422</v>
      </c>
      <c r="C22" s="21" t="str">
        <f>IF(B22=0," ",VLOOKUP(B22,[1]Спортсмены!B$1:H$65536,2,FALSE))</f>
        <v>Зинохин Роман</v>
      </c>
      <c r="D22" s="23" t="str">
        <f>IF(B22=0," ",VLOOKUP($B22,[1]Спортсмены!$B$1:$H$65536,3,FALSE))</f>
        <v>21.12.1993</v>
      </c>
      <c r="E22" s="23" t="str">
        <f>IF(B22=0," ",IF(VLOOKUP($B22,[1]Спортсмены!$B$1:$H$65536,4,FALSE)=0," ",VLOOKUP($B22,[1]Спортсмены!$B$1:$H$65536,4,FALSE)))</f>
        <v>КМС</v>
      </c>
      <c r="F22" s="21" t="str">
        <f>IF(B22=0," ",VLOOKUP($B22,[1]Спортсмены!$B$1:$H$65536,5,FALSE))</f>
        <v>Костромская</v>
      </c>
      <c r="G22" s="21" t="str">
        <f>IF(B22=0," ",VLOOKUP($B22,[1]Спортсмены!$B$1:$H$65536,6,FALSE))</f>
        <v>Кострома, КОСДЮСШОР</v>
      </c>
      <c r="H22" s="24"/>
      <c r="I22" s="84">
        <v>4.2011574074074078E-3</v>
      </c>
      <c r="J22" s="26" t="str">
        <f>IF(I22=0," ",IF(I22&lt;=[1]Разряды!$D$13,[1]Разряды!$D$3,IF(I22&lt;=[1]Разряды!$E$13,[1]Разряды!$E$3,IF(I22&lt;=[1]Разряды!$F$13,[1]Разряды!$F$3,IF(I22&lt;=[1]Разряды!$G$13,[1]Разряды!$G$3,IF(I22&lt;=[1]Разряды!$H$13,[1]Разряды!$H$3,IF(I22&lt;=[1]Разряды!$I$13,[1]Разряды!$I$3,IF(I22&lt;=[1]Разряды!$J$13,[1]Разряды!$J$3,"б/р"))))))))</f>
        <v>1р</v>
      </c>
      <c r="K22" s="15">
        <v>0</v>
      </c>
      <c r="L22" s="21" t="str">
        <f>IF(B22=0," ",VLOOKUP($B22,[1]Спортсмены!$B$1:$H$65536,7,FALSE))</f>
        <v>Дружков А.Н.</v>
      </c>
    </row>
    <row r="23" spans="1:12" x14ac:dyDescent="0.25">
      <c r="A23" s="68">
        <v>4</v>
      </c>
      <c r="B23" s="70">
        <v>226</v>
      </c>
      <c r="C23" s="21" t="str">
        <f>IF(B23=0," ",VLOOKUP(B23,[1]Спортсмены!B$1:H$65536,2,FALSE))</f>
        <v>Киселев Алексей</v>
      </c>
      <c r="D23" s="23" t="str">
        <f>IF(B23=0," ",VLOOKUP($B23,[1]Спортсмены!$B$1:$H$65536,3,FALSE))</f>
        <v>27.05.1992</v>
      </c>
      <c r="E23" s="23" t="str">
        <f>IF(B23=0," ",IF(VLOOKUP($B23,[1]Спортсмены!$B$1:$H$65536,4,FALSE)=0," ",VLOOKUP($B23,[1]Спортсмены!$B$1:$H$65536,4,FALSE)))</f>
        <v>КМС</v>
      </c>
      <c r="F23" s="21" t="str">
        <f>IF(B23=0," ",VLOOKUP($B23,[1]Спортсмены!$B$1:$H$65536,5,FALSE))</f>
        <v>Вологодская</v>
      </c>
      <c r="G23" s="21" t="str">
        <f>IF(B23=0," ",VLOOKUP($B23,[1]Спортсмены!$B$1:$H$65536,6,FALSE))</f>
        <v>Вологда</v>
      </c>
      <c r="H23" s="24"/>
      <c r="I23" s="85">
        <v>4.2343750000000003E-3</v>
      </c>
      <c r="J23" s="27" t="str">
        <f>IF(I23=0," ",IF(I23&lt;=[1]Разряды!$D$13,[1]Разряды!$D$3,IF(I23&lt;=[1]Разряды!$E$13,[1]Разряды!$E$3,IF(I23&lt;=[1]Разряды!$F$13,[1]Разряды!$F$3,IF(I23&lt;=[1]Разряды!$G$13,[1]Разряды!$G$3,IF(I23&lt;=[1]Разряды!$H$13,[1]Разряды!$H$3,IF(I23&lt;=[1]Разряды!$I$13,[1]Разряды!$I$3,IF(I23&lt;=[1]Разряды!$J$13,[1]Разряды!$J$3,"б/р"))))))))</f>
        <v>1р</v>
      </c>
      <c r="K23" s="15">
        <v>0</v>
      </c>
      <c r="L23" s="21" t="str">
        <f>IF(B23=0," ",VLOOKUP($B23,[1]Спортсмены!$B$1:$H$65536,7,FALSE))</f>
        <v>Киселев В.Д.</v>
      </c>
    </row>
    <row r="24" spans="1:12" ht="15.75" thickBot="1" x14ac:dyDescent="0.3">
      <c r="A24" s="29"/>
      <c r="B24" s="30"/>
      <c r="C24" s="31" t="str">
        <f>IF(B24=0," ",VLOOKUP(B24,[1]Спортсмены!B$1:H$65536,2,FALSE))</f>
        <v xml:space="preserve"> </v>
      </c>
      <c r="D24" s="33" t="str">
        <f>IF(B24=0," ",VLOOKUP($B24,[1]Спортсмены!$B$1:$H$65536,3,FALSE))</f>
        <v xml:space="preserve"> </v>
      </c>
      <c r="E24" s="33" t="str">
        <f>IF(B24=0," ",IF(VLOOKUP($B24,[1]Спортсмены!$B$1:$H$65536,4,FALSE)=0," ",VLOOKUP($B24,[1]Спортсмены!$B$1:$H$65536,4,FALSE)))</f>
        <v xml:space="preserve"> </v>
      </c>
      <c r="F24" s="31" t="str">
        <f>IF(B24=0," ",VLOOKUP($B24,[1]Спортсмены!$B$1:$H$65536,5,FALSE))</f>
        <v xml:space="preserve"> </v>
      </c>
      <c r="G24" s="31" t="str">
        <f>IF(B24=0," ",VLOOKUP($B24,[1]Спортсмены!$B$1:$H$65536,6,FALSE))</f>
        <v xml:space="preserve"> </v>
      </c>
      <c r="H24" s="34"/>
      <c r="I24" s="99"/>
      <c r="J24" s="43" t="str">
        <f>IF(I24=0," ",IF(I24&lt;=[1]Разряды!$D$14,[1]Разряды!$D$3,IF(I24&lt;=[1]Разряды!$E$14,[1]Разряды!$E$3,IF(I24&lt;=[1]Разряды!$F$14,[1]Разряды!$F$3,IF(I24&lt;=[1]Разряды!$G$14,[1]Разряды!$G$3,IF(I24&lt;=[1]Разряды!$H$14,[1]Разряды!$H$3,IF(I24&lt;=[1]Разряды!$I$14,[1]Разряды!$I$3,IF(I24&lt;=[1]Разряды!$J$14,[1]Разряды!$J$3,"б/р"))))))))</f>
        <v xml:space="preserve"> </v>
      </c>
      <c r="K24" s="43"/>
      <c r="L24" s="31" t="str">
        <f>IF(B24=0," ",VLOOKUP($B24,[1]Спортсмены!$B$1:$H$65536,7,FALSE))</f>
        <v xml:space="preserve"> </v>
      </c>
    </row>
    <row r="25" spans="1:12" ht="15.75" thickTop="1" x14ac:dyDescent="0.25">
      <c r="A25" s="265"/>
      <c r="B25" s="35"/>
      <c r="C25" s="36"/>
      <c r="D25" s="38"/>
      <c r="E25" s="38"/>
      <c r="F25" s="36"/>
      <c r="G25" s="36"/>
      <c r="H25" s="39"/>
      <c r="I25" s="328"/>
      <c r="J25" s="47"/>
      <c r="K25" s="47"/>
      <c r="L25" s="36"/>
    </row>
    <row r="26" spans="1:12" x14ac:dyDescent="0.25">
      <c r="A26" s="265"/>
      <c r="B26" s="35"/>
      <c r="C26" s="36"/>
      <c r="D26" s="38"/>
      <c r="E26" s="38"/>
      <c r="F26" s="36"/>
      <c r="G26" s="36"/>
      <c r="H26" s="39"/>
      <c r="I26" s="328"/>
      <c r="J26" s="47"/>
      <c r="K26" s="47"/>
      <c r="L26" s="36"/>
    </row>
    <row r="27" spans="1:12" x14ac:dyDescent="0.25">
      <c r="A27" s="265"/>
      <c r="B27" s="35"/>
      <c r="C27" s="36"/>
      <c r="D27" s="38"/>
      <c r="E27" s="38"/>
      <c r="F27" s="36"/>
      <c r="G27" s="36"/>
      <c r="H27" s="39"/>
      <c r="I27" s="328"/>
      <c r="J27" s="47"/>
      <c r="K27" s="47"/>
      <c r="L27" s="36"/>
    </row>
    <row r="28" spans="1:12" x14ac:dyDescent="0.25">
      <c r="A28" s="265"/>
      <c r="B28" s="35"/>
      <c r="C28" s="36"/>
      <c r="D28" s="38"/>
      <c r="E28" s="38"/>
      <c r="F28" s="36"/>
      <c r="G28" s="36"/>
      <c r="H28" s="39"/>
      <c r="I28" s="328"/>
      <c r="J28" s="47"/>
      <c r="K28" s="47"/>
      <c r="L28" s="36"/>
    </row>
    <row r="29" spans="1:12" x14ac:dyDescent="0.25">
      <c r="A29" s="265"/>
      <c r="B29" s="35"/>
      <c r="C29" s="36"/>
      <c r="D29" s="38"/>
      <c r="E29" s="38"/>
      <c r="F29" s="36"/>
      <c r="G29" s="36"/>
      <c r="H29" s="39"/>
      <c r="I29" s="328"/>
      <c r="J29" s="47"/>
      <c r="K29" s="47"/>
      <c r="L29" s="36"/>
    </row>
    <row r="30" spans="1:12" x14ac:dyDescent="0.25">
      <c r="A30" s="265"/>
      <c r="B30" s="35"/>
      <c r="C30" s="36"/>
      <c r="D30" s="38"/>
      <c r="E30" s="38"/>
      <c r="F30" s="36"/>
      <c r="G30" s="36"/>
      <c r="H30" s="39"/>
      <c r="I30" s="328"/>
      <c r="J30" s="47"/>
      <c r="K30" s="47"/>
      <c r="L30" s="36"/>
    </row>
    <row r="31" spans="1:12" x14ac:dyDescent="0.25">
      <c r="A31" s="265"/>
      <c r="B31" s="35"/>
      <c r="C31" s="36"/>
      <c r="D31" s="38"/>
      <c r="E31" s="38"/>
      <c r="F31" s="36"/>
      <c r="G31" s="36"/>
      <c r="H31" s="39"/>
      <c r="I31" s="328"/>
      <c r="J31" s="47"/>
      <c r="K31" s="47"/>
      <c r="L31" s="36"/>
    </row>
    <row r="32" spans="1:12" x14ac:dyDescent="0.25">
      <c r="A32" s="265"/>
      <c r="B32" s="35"/>
      <c r="C32" s="36"/>
      <c r="D32" s="38"/>
      <c r="E32" s="38"/>
      <c r="F32" s="36"/>
      <c r="G32" s="36"/>
      <c r="H32" s="39"/>
      <c r="I32" s="328"/>
      <c r="J32" s="47"/>
      <c r="K32" s="47"/>
      <c r="L32" s="36"/>
    </row>
    <row r="33" spans="1:12" x14ac:dyDescent="0.25">
      <c r="A33" s="265"/>
      <c r="B33" s="35"/>
      <c r="C33" s="36"/>
      <c r="D33" s="38"/>
      <c r="E33" s="38"/>
      <c r="F33" s="36"/>
      <c r="G33" s="36"/>
      <c r="H33" s="39"/>
      <c r="I33" s="328"/>
      <c r="J33" s="47"/>
      <c r="K33" s="47"/>
      <c r="L33" s="36"/>
    </row>
    <row r="34" spans="1:12" x14ac:dyDescent="0.25">
      <c r="A34" s="265"/>
      <c r="B34" s="35"/>
      <c r="C34" s="36"/>
      <c r="D34" s="38"/>
      <c r="E34" s="38"/>
      <c r="F34" s="36"/>
      <c r="G34" s="36"/>
      <c r="H34" s="39"/>
      <c r="I34" s="328"/>
      <c r="J34" s="47"/>
      <c r="K34" s="47"/>
      <c r="L34" s="36"/>
    </row>
    <row r="35" spans="1:12" x14ac:dyDescent="0.25">
      <c r="A35" s="265"/>
      <c r="B35" s="35"/>
      <c r="C35" s="36"/>
      <c r="D35" s="38"/>
      <c r="E35" s="38"/>
      <c r="F35" s="36"/>
      <c r="G35" s="36"/>
      <c r="H35" s="39"/>
      <c r="I35" s="328"/>
      <c r="J35" s="47"/>
      <c r="K35" s="47"/>
      <c r="L35" s="36"/>
    </row>
    <row r="36" spans="1:12" x14ac:dyDescent="0.25">
      <c r="A36" s="265"/>
      <c r="B36" s="35"/>
      <c r="C36" s="36"/>
      <c r="D36" s="38"/>
      <c r="E36" s="38"/>
      <c r="F36" s="36"/>
      <c r="G36" s="36"/>
      <c r="H36" s="39"/>
      <c r="I36" s="328"/>
      <c r="J36" s="47"/>
      <c r="K36" s="47"/>
      <c r="L36" s="36"/>
    </row>
    <row r="37" spans="1:12" x14ac:dyDescent="0.25">
      <c r="A37" s="265"/>
      <c r="B37" s="35"/>
      <c r="C37" s="36"/>
      <c r="D37" s="38"/>
      <c r="E37" s="38"/>
      <c r="F37" s="36"/>
      <c r="G37" s="36"/>
      <c r="H37" s="39"/>
      <c r="I37" s="328"/>
      <c r="J37" s="47"/>
      <c r="K37" s="47"/>
      <c r="L37" s="36"/>
    </row>
    <row r="38" spans="1:12" x14ac:dyDescent="0.25">
      <c r="A38" s="265"/>
      <c r="B38" s="35"/>
      <c r="C38" s="36"/>
      <c r="D38" s="38"/>
      <c r="E38" s="38"/>
      <c r="F38" s="36"/>
      <c r="G38" s="36"/>
      <c r="H38" s="39"/>
      <c r="I38" s="328"/>
      <c r="J38" s="47"/>
      <c r="K38" s="47"/>
      <c r="L38" s="36"/>
    </row>
    <row r="39" spans="1:12" x14ac:dyDescent="0.25">
      <c r="A39" s="265"/>
      <c r="B39" s="35"/>
      <c r="C39" s="36"/>
      <c r="D39" s="38"/>
      <c r="E39" s="38"/>
      <c r="F39" s="36"/>
      <c r="G39" s="36"/>
      <c r="H39" s="39"/>
      <c r="I39" s="328"/>
      <c r="J39" s="47"/>
      <c r="K39" s="47"/>
      <c r="L39" s="36"/>
    </row>
    <row r="40" spans="1:12" x14ac:dyDescent="0.25">
      <c r="A40" s="265"/>
      <c r="B40" s="35"/>
      <c r="C40" s="36"/>
      <c r="D40" s="38"/>
      <c r="E40" s="38"/>
      <c r="F40" s="36"/>
      <c r="G40" s="36"/>
      <c r="H40" s="39"/>
      <c r="I40" s="328"/>
      <c r="J40" s="47"/>
      <c r="K40" s="47"/>
      <c r="L40" s="36"/>
    </row>
    <row r="41" spans="1:12" x14ac:dyDescent="0.25">
      <c r="A41" s="265"/>
      <c r="B41" s="35"/>
      <c r="C41" s="36"/>
      <c r="D41" s="38"/>
      <c r="E41" s="38"/>
      <c r="F41" s="36"/>
      <c r="G41" s="36"/>
      <c r="H41" s="39"/>
      <c r="I41" s="328"/>
      <c r="J41" s="47"/>
      <c r="K41" s="47"/>
      <c r="L41" s="36"/>
    </row>
    <row r="42" spans="1:12" x14ac:dyDescent="0.25">
      <c r="A42" s="265"/>
      <c r="B42" s="35"/>
      <c r="C42" s="36"/>
      <c r="D42" s="38"/>
      <c r="E42" s="38"/>
      <c r="F42" s="36"/>
      <c r="G42" s="36"/>
      <c r="H42" s="39"/>
      <c r="I42" s="328"/>
      <c r="J42" s="47"/>
      <c r="K42" s="47"/>
      <c r="L42" s="36"/>
    </row>
    <row r="43" spans="1:12" x14ac:dyDescent="0.25">
      <c r="A43" s="265"/>
      <c r="B43" s="35"/>
      <c r="C43" s="36"/>
      <c r="D43" s="38"/>
      <c r="E43" s="38"/>
      <c r="F43" s="36"/>
      <c r="G43" s="36"/>
      <c r="H43" s="39"/>
      <c r="I43" s="328"/>
      <c r="J43" s="47"/>
      <c r="K43" s="47"/>
      <c r="L43" s="36"/>
    </row>
    <row r="44" spans="1:12" x14ac:dyDescent="0.25">
      <c r="A44" s="265"/>
      <c r="B44" s="35"/>
      <c r="C44" s="36"/>
      <c r="D44" s="38"/>
      <c r="E44" s="38"/>
      <c r="F44" s="36"/>
      <c r="G44" s="36"/>
      <c r="H44" s="39"/>
      <c r="I44" s="328"/>
      <c r="J44" s="47"/>
      <c r="K44" s="47"/>
      <c r="L44" s="36"/>
    </row>
    <row r="45" spans="1:12" x14ac:dyDescent="0.25">
      <c r="A45" s="265"/>
      <c r="B45" s="35"/>
      <c r="C45" s="36"/>
      <c r="D45" s="38"/>
      <c r="E45" s="38"/>
      <c r="F45" s="36"/>
      <c r="G45" s="36"/>
      <c r="H45" s="39"/>
      <c r="I45" s="328"/>
      <c r="J45" s="47"/>
      <c r="K45" s="47"/>
      <c r="L45" s="36"/>
    </row>
    <row r="46" spans="1:12" x14ac:dyDescent="0.25">
      <c r="A46" s="265"/>
      <c r="B46" s="35"/>
      <c r="C46" s="36"/>
      <c r="D46" s="38"/>
      <c r="E46" s="38"/>
      <c r="F46" s="36"/>
      <c r="G46" s="36"/>
      <c r="H46" s="39"/>
      <c r="I46" s="328"/>
      <c r="J46" s="47"/>
      <c r="K46" s="47"/>
      <c r="L46" s="36"/>
    </row>
    <row r="47" spans="1:12" x14ac:dyDescent="0.25">
      <c r="A47" s="265"/>
      <c r="B47" s="35"/>
      <c r="C47" s="36"/>
      <c r="D47" s="38"/>
      <c r="E47" s="38"/>
      <c r="F47" s="36"/>
      <c r="G47" s="36"/>
      <c r="H47" s="39"/>
      <c r="I47" s="328"/>
      <c r="J47" s="47"/>
      <c r="K47" s="47"/>
      <c r="L47" s="36"/>
    </row>
    <row r="48" spans="1:12" x14ac:dyDescent="0.25">
      <c r="A48" s="265"/>
      <c r="B48" s="35"/>
      <c r="C48" s="36"/>
      <c r="D48" s="38"/>
      <c r="E48" s="38"/>
      <c r="F48" s="36"/>
      <c r="G48" s="36"/>
      <c r="H48" s="39"/>
      <c r="I48" s="328"/>
      <c r="J48" s="47"/>
      <c r="K48" s="47"/>
      <c r="L48" s="36"/>
    </row>
  </sheetData>
  <mergeCells count="22">
    <mergeCell ref="F14:G14"/>
    <mergeCell ref="I14:J14"/>
    <mergeCell ref="F19:G19"/>
    <mergeCell ref="I19:J19"/>
    <mergeCell ref="K7:K8"/>
    <mergeCell ref="F9:G9"/>
    <mergeCell ref="I9:J9"/>
    <mergeCell ref="F5:G5"/>
    <mergeCell ref="F7:F8"/>
    <mergeCell ref="G7:G8"/>
    <mergeCell ref="H7:I7"/>
    <mergeCell ref="J7:J8"/>
    <mergeCell ref="A1:L1"/>
    <mergeCell ref="A2:L2"/>
    <mergeCell ref="A3:L3"/>
    <mergeCell ref="A7:A8"/>
    <mergeCell ref="B7:B8"/>
    <mergeCell ref="C7:C8"/>
    <mergeCell ref="D7:D8"/>
    <mergeCell ref="E7:E8"/>
    <mergeCell ref="L7:L8"/>
    <mergeCell ref="H8:I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C19" sqref="C19"/>
    </sheetView>
  </sheetViews>
  <sheetFormatPr defaultRowHeight="15" x14ac:dyDescent="0.25"/>
  <cols>
    <col min="1" max="1" width="3.85546875" customWidth="1"/>
    <col min="2" max="2" width="6.140625" customWidth="1"/>
    <col min="3" max="3" width="21.5703125" customWidth="1"/>
    <col min="4" max="4" width="11" customWidth="1"/>
    <col min="5" max="5" width="6.5703125" customWidth="1"/>
    <col min="6" max="6" width="13.42578125" customWidth="1"/>
    <col min="7" max="7" width="36.140625" customWidth="1"/>
    <col min="8" max="8" width="6.5703125" style="95" customWidth="1"/>
    <col min="9" max="9" width="8.5703125" style="95" customWidth="1"/>
    <col min="10" max="10" width="7.42578125" customWidth="1"/>
    <col min="11" max="11" width="6.5703125" customWidth="1"/>
    <col min="12" max="12" width="25" customWidth="1"/>
  </cols>
  <sheetData>
    <row r="1" spans="1:12" ht="15.75" x14ac:dyDescent="0.25">
      <c r="A1" s="424" t="s">
        <v>92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1:12" ht="18" x14ac:dyDescent="0.25">
      <c r="A2" s="410" t="s">
        <v>93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2" ht="20.25" x14ac:dyDescent="0.3">
      <c r="A3" s="411" t="s">
        <v>102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4"/>
      <c r="C5" s="4"/>
      <c r="D5" s="4"/>
      <c r="E5" s="4"/>
      <c r="F5" s="412" t="s">
        <v>36</v>
      </c>
      <c r="G5" s="412"/>
      <c r="H5" s="4"/>
      <c r="I5"/>
      <c r="K5" s="6" t="s">
        <v>2</v>
      </c>
    </row>
    <row r="6" spans="1:12" ht="15.75" customHeight="1" x14ac:dyDescent="0.25">
      <c r="A6" s="1"/>
      <c r="B6" s="6"/>
      <c r="C6" s="216"/>
      <c r="F6" s="1"/>
      <c r="G6" s="1"/>
      <c r="H6" s="8"/>
      <c r="I6" s="8"/>
      <c r="J6" s="8"/>
      <c r="K6" s="8" t="s">
        <v>94</v>
      </c>
      <c r="L6" s="8"/>
    </row>
    <row r="7" spans="1:12" ht="18.75" x14ac:dyDescent="0.3">
      <c r="A7" s="9"/>
      <c r="B7" s="6"/>
      <c r="C7" s="6"/>
      <c r="E7" s="10"/>
      <c r="F7" s="1"/>
      <c r="G7" s="1"/>
      <c r="H7" s="10"/>
      <c r="I7" s="413" t="s">
        <v>37</v>
      </c>
      <c r="J7" s="413"/>
      <c r="K7" s="255"/>
      <c r="L7" s="8" t="s">
        <v>148</v>
      </c>
    </row>
    <row r="8" spans="1:12" ht="18.75" customHeight="1" x14ac:dyDescent="0.25">
      <c r="A8" s="416" t="s">
        <v>5</v>
      </c>
      <c r="B8" s="416" t="s">
        <v>6</v>
      </c>
      <c r="C8" s="416" t="s">
        <v>7</v>
      </c>
      <c r="D8" s="405" t="s">
        <v>8</v>
      </c>
      <c r="E8" s="405" t="s">
        <v>9</v>
      </c>
      <c r="F8" s="405" t="s">
        <v>10</v>
      </c>
      <c r="G8" s="405" t="s">
        <v>11</v>
      </c>
      <c r="H8" s="418" t="s">
        <v>12</v>
      </c>
      <c r="I8" s="419"/>
      <c r="J8" s="416" t="s">
        <v>13</v>
      </c>
      <c r="K8" s="405" t="s">
        <v>14</v>
      </c>
      <c r="L8" s="407" t="s">
        <v>15</v>
      </c>
    </row>
    <row r="9" spans="1:12" x14ac:dyDescent="0.25">
      <c r="A9" s="417"/>
      <c r="B9" s="417"/>
      <c r="C9" s="417"/>
      <c r="D9" s="417"/>
      <c r="E9" s="417"/>
      <c r="F9" s="417"/>
      <c r="G9" s="417"/>
      <c r="H9" s="427" t="s">
        <v>38</v>
      </c>
      <c r="I9" s="428"/>
      <c r="J9" s="417"/>
      <c r="K9" s="417"/>
      <c r="L9" s="408"/>
    </row>
    <row r="10" spans="1:12" ht="15" customHeight="1" x14ac:dyDescent="0.25">
      <c r="A10" s="260"/>
      <c r="B10" s="260"/>
      <c r="C10" s="260"/>
      <c r="D10" s="260"/>
      <c r="E10" s="260"/>
      <c r="F10" s="414" t="s">
        <v>97</v>
      </c>
      <c r="G10" s="414"/>
      <c r="H10" s="269"/>
      <c r="I10" s="269"/>
      <c r="J10" s="260"/>
      <c r="K10" s="260"/>
      <c r="L10" s="265"/>
    </row>
    <row r="11" spans="1:12" x14ac:dyDescent="0.25">
      <c r="A11" s="19">
        <v>1</v>
      </c>
      <c r="B11" s="27">
        <v>436</v>
      </c>
      <c r="C11" s="76" t="str">
        <f>IF(B11=0," ",VLOOKUP(B11,[1]Спортсмены!B$1:H$65536,2,FALSE))</f>
        <v>Виноградов Кирилл</v>
      </c>
      <c r="D11" s="77" t="str">
        <f>IF(B11=0," ",VLOOKUP($B11,[1]Спортсмены!$B$1:$H$65536,3,FALSE))</f>
        <v>02.12.1999</v>
      </c>
      <c r="E11" s="71" t="str">
        <f>IF(B11=0," ",IF(VLOOKUP($B11,[1]Спортсмены!$B$1:$H$65536,4,FALSE)=0," ",VLOOKUP($B11,[1]Спортсмены!$B$1:$H$65536,4,FALSE)))</f>
        <v>КМС</v>
      </c>
      <c r="F11" s="76" t="str">
        <f>IF(B11=0," ",VLOOKUP($B11,[1]Спортсмены!$B$1:$H$65536,5,FALSE))</f>
        <v>Костромская</v>
      </c>
      <c r="G11" s="76" t="str">
        <f>IF(B11=0," ",VLOOKUP($B11,[1]Спортсмены!$B$1:$H$65536,6,FALSE))</f>
        <v>Шарья, СДЮСШОР</v>
      </c>
      <c r="H11" s="81"/>
      <c r="I11" s="331">
        <v>1.5132291666666667E-2</v>
      </c>
      <c r="J11" s="27" t="str">
        <f>IF(I11=0," ",IF(I11&lt;=[1]Разряды!$D$28,[1]Разряды!$D$3,IF(I11&lt;=[1]Разряды!$E$28,[1]Разряды!$E$3,IF(I11&lt;=[1]Разряды!$F$28,[1]Разряды!$F$3,IF(I11&lt;=[1]Разряды!$G$28,[1]Разряды!$G$3,IF(I11&lt;=[1]Разряды!$H$28,[1]Разряды!$H$3,IF(I11&lt;=[1]Разряды!$I$28,[1]Разряды!$I$3,IF(I11&lt;=[1]Разряды!$J$28,[1]Разряды!$J$3,"б/р"))))))))</f>
        <v>1р</v>
      </c>
      <c r="K11" s="27">
        <v>20</v>
      </c>
      <c r="L11" s="151" t="str">
        <f>IF(B11=0," ",VLOOKUP($B11,[1]Спортсмены!$B$1:$H$65536,7,FALSE))</f>
        <v>Лякин С.И.</v>
      </c>
    </row>
    <row r="12" spans="1:12" ht="15" customHeight="1" x14ac:dyDescent="0.25">
      <c r="A12" s="90"/>
      <c r="B12" s="80"/>
      <c r="C12" s="61"/>
      <c r="D12" s="91"/>
      <c r="E12" s="15"/>
      <c r="F12" s="414" t="s">
        <v>22</v>
      </c>
      <c r="G12" s="414"/>
      <c r="H12" s="92"/>
      <c r="I12" s="113"/>
      <c r="J12" s="113"/>
      <c r="K12" s="255"/>
      <c r="L12" s="8"/>
    </row>
    <row r="13" spans="1:12" x14ac:dyDescent="0.25">
      <c r="A13" s="19">
        <v>1</v>
      </c>
      <c r="B13" s="20">
        <v>182</v>
      </c>
      <c r="C13" s="76" t="str">
        <f>IF(B13=0," ",VLOOKUP(B13,[1]Спортсмены!B$1:H$65536,2,FALSE))</f>
        <v>Ерохов Павел</v>
      </c>
      <c r="D13" s="77" t="str">
        <f>IF(B13=0," ",VLOOKUP($B13,[1]Спортсмены!$B$1:$H$65536,3,FALSE))</f>
        <v>21.07.1982</v>
      </c>
      <c r="E13" s="71" t="str">
        <f>IF(B13=0," ",IF(VLOOKUP($B13,[1]Спортсмены!$B$1:$H$65536,4,FALSE)=0," ",VLOOKUP($B13,[1]Спортсмены!$B$1:$H$65536,4,FALSE)))</f>
        <v>МС</v>
      </c>
      <c r="F13" s="76" t="str">
        <f>IF(B13=0," ",VLOOKUP($B13,[1]Спортсмены!$B$1:$H$65536,5,FALSE))</f>
        <v>Ярославская</v>
      </c>
      <c r="G13" s="76" t="str">
        <f>IF(B13=0," ",VLOOKUP($B13,[1]Спортсмены!$B$1:$H$65536,6,FALSE))</f>
        <v>Ярославль</v>
      </c>
      <c r="H13" s="81"/>
      <c r="I13" s="218">
        <v>1.4405208333333334E-2</v>
      </c>
      <c r="J13" s="27" t="str">
        <f>IF(I13=0," ",IF(I13&lt;=[1]Разряды!$D$28,[1]Разряды!$D$3,IF(I13&lt;=[1]Разряды!$E$28,[1]Разряды!$E$3,IF(I13&lt;=[1]Разряды!$F$28,[1]Разряды!$F$3,IF(I13&lt;=[1]Разряды!$G$28,[1]Разряды!$G$3,IF(I13&lt;=[1]Разряды!$H$28,[1]Разряды!$H$3,IF(I13&lt;=[1]Разряды!$I$28,[1]Разряды!$I$3,IF(I13&lt;=[1]Разряды!$J$28,[1]Разряды!$J$3,"б/р"))))))))</f>
        <v>кмс</v>
      </c>
      <c r="K13" s="27">
        <v>20</v>
      </c>
      <c r="L13" s="76" t="str">
        <f>IF(B13=0," ",VLOOKUP($B13,[1]Спортсмены!$B$1:$H$65536,7,FALSE))</f>
        <v>самостоятельно</v>
      </c>
    </row>
    <row r="14" spans="1:12" ht="15" customHeight="1" x14ac:dyDescent="0.25">
      <c r="A14" s="106">
        <v>2</v>
      </c>
      <c r="B14" s="20">
        <v>5</v>
      </c>
      <c r="C14" s="76" t="str">
        <f>IF(B14=0," ",VLOOKUP(B14,[1]Спортсмены!B$1:H$65536,2,FALSE))</f>
        <v>Орлов Михаил</v>
      </c>
      <c r="D14" s="77" t="str">
        <f>IF(B14=0," ",VLOOKUP($B14,[1]Спортсмены!$B$1:$H$65536,3,FALSE))</f>
        <v>25.06.1967</v>
      </c>
      <c r="E14" s="71" t="str">
        <f>IF(B14=0," ",IF(VLOOKUP($B14,[1]Спортсмены!$B$1:$H$65536,4,FALSE)=0," ",VLOOKUP($B14,[1]Спортсмены!$B$1:$H$65536,4,FALSE)))</f>
        <v>МСМК</v>
      </c>
      <c r="F14" s="76" t="str">
        <f>IF(B14=0," ",VLOOKUP($B14,[1]Спортсмены!$B$1:$H$65536,5,FALSE))</f>
        <v>Ярославская</v>
      </c>
      <c r="G14" s="76" t="str">
        <f>IF(B14=0," ",VLOOKUP($B14,[1]Спортсмены!$B$1:$H$65536,6,FALSE))</f>
        <v>Ярославль, СДЮСШОР-19</v>
      </c>
      <c r="H14" s="81"/>
      <c r="I14" s="218">
        <v>1.5144791666666666E-2</v>
      </c>
      <c r="J14" s="27" t="str">
        <f>IF(I14=0," ",IF(I14&lt;=[1]Разряды!$D$28,[1]Разряды!$D$3,IF(I14&lt;=[1]Разряды!$E$28,[1]Разряды!$E$3,IF(I14&lt;=[1]Разряды!$F$28,[1]Разряды!$F$3,IF(I14&lt;=[1]Разряды!$G$28,[1]Разряды!$G$3,IF(I14&lt;=[1]Разряды!$H$28,[1]Разряды!$H$3,IF(I14&lt;=[1]Разряды!$I$28,[1]Разряды!$I$3,IF(I14&lt;=[1]Разряды!$J$28,[1]Разряды!$J$3,"б/р"))))))))</f>
        <v>1р</v>
      </c>
      <c r="K14" s="27">
        <v>0</v>
      </c>
      <c r="L14" s="76" t="str">
        <f>IF(B14=0," ",VLOOKUP($B14,[1]Спортсмены!$B$1:$H$65536,7,FALSE))</f>
        <v>самостоятельно</v>
      </c>
    </row>
    <row r="15" spans="1:12" ht="15.75" thickBot="1" x14ac:dyDescent="0.3">
      <c r="A15" s="29"/>
      <c r="B15" s="30"/>
      <c r="C15" s="31" t="str">
        <f>IF(B15=0," ",VLOOKUP(B15,[1]Спортсмены!B$1:H$65536,2,FALSE))</f>
        <v xml:space="preserve"> </v>
      </c>
      <c r="D15" s="33" t="str">
        <f>IF(B15=0," ",VLOOKUP($B15,[1]Спортсмены!$B$1:$H$65536,3,FALSE))</f>
        <v xml:space="preserve"> </v>
      </c>
      <c r="E15" s="33" t="str">
        <f>IF(B15=0," ",IF(VLOOKUP($B15,[1]Спортсмены!$B$1:$H$65536,4,FALSE)=0," ",VLOOKUP($B15,[1]Спортсмены!$B$1:$H$65536,4,FALSE)))</f>
        <v xml:space="preserve"> </v>
      </c>
      <c r="F15" s="31" t="str">
        <f>IF(B15=0," ",VLOOKUP($B15,[1]Спортсмены!$B$1:$H$65536,5,FALSE))</f>
        <v xml:space="preserve"> </v>
      </c>
      <c r="G15" s="31" t="str">
        <f>IF(B15=0," ",VLOOKUP($B15,[1]Спортсмены!$B$1:$H$65536,6,FALSE))</f>
        <v xml:space="preserve"> </v>
      </c>
      <c r="H15" s="34"/>
      <c r="I15" s="99"/>
      <c r="J15" s="43" t="str">
        <f>IF(I15=0," ",IF(I15&lt;=[1]Разряды!$D$28,[1]Разряды!$D$3,IF(I15&lt;=[1]Разряды!$E$28,[1]Разряды!$E$3,IF(I15&lt;=[1]Разряды!$F$28,[1]Разряды!$F$3,IF(I15&lt;=[1]Разряды!$G$28,[1]Разряды!$G$3,IF(I15&lt;=[1]Разряды!$H$28,[1]Разряды!$H$3,IF(I15&lt;=[1]Разряды!$I$28,[1]Разряды!$I$3,IF(I15&lt;=[1]Разряды!$J$28,[1]Разряды!$J$3,"б/р"))))))))</f>
        <v xml:space="preserve"> </v>
      </c>
      <c r="K15" s="43"/>
      <c r="L15" s="31" t="str">
        <f>IF(B15=0," ",VLOOKUP($B15,[1]Спортсмены!$B$1:$H$65536,7,FALSE))</f>
        <v xml:space="preserve"> </v>
      </c>
    </row>
    <row r="16" spans="1:12" ht="15" customHeight="1" thickTop="1" x14ac:dyDescent="0.25">
      <c r="A16" s="265"/>
      <c r="B16" s="35"/>
      <c r="C16" s="36"/>
      <c r="D16" s="38"/>
      <c r="E16" s="38"/>
      <c r="F16" s="36"/>
      <c r="G16" s="36"/>
      <c r="H16" s="39"/>
      <c r="I16" s="328"/>
      <c r="J16" s="47"/>
      <c r="K16" s="47"/>
      <c r="L16" s="36"/>
    </row>
  </sheetData>
  <mergeCells count="19">
    <mergeCell ref="G8:G9"/>
    <mergeCell ref="H8:I8"/>
    <mergeCell ref="J8:J9"/>
    <mergeCell ref="A1:L1"/>
    <mergeCell ref="A2:L2"/>
    <mergeCell ref="A3:L3"/>
    <mergeCell ref="F12:G12"/>
    <mergeCell ref="A8:A9"/>
    <mergeCell ref="B8:B9"/>
    <mergeCell ref="C8:C9"/>
    <mergeCell ref="D8:D9"/>
    <mergeCell ref="E8:E9"/>
    <mergeCell ref="K8:K9"/>
    <mergeCell ref="L8:L9"/>
    <mergeCell ref="H9:I9"/>
    <mergeCell ref="F10:G10"/>
    <mergeCell ref="F5:G5"/>
    <mergeCell ref="I7:J7"/>
    <mergeCell ref="F8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60</vt:lpstr>
      <vt:lpstr>200</vt:lpstr>
      <vt:lpstr>400</vt:lpstr>
      <vt:lpstr>800</vt:lpstr>
      <vt:lpstr>1500</vt:lpstr>
      <vt:lpstr>3000</vt:lpstr>
      <vt:lpstr>60сб</vt:lpstr>
      <vt:lpstr>2000 сп</vt:lpstr>
      <vt:lpstr>ходьба</vt:lpstr>
      <vt:lpstr>длина</vt:lpstr>
      <vt:lpstr>ядро</vt:lpstr>
      <vt:lpstr>прил. высота</vt:lpstr>
      <vt:lpstr>высота</vt:lpstr>
      <vt:lpstr>прил. шест</vt:lpstr>
      <vt:lpstr>шест</vt:lpstr>
      <vt:lpstr>тройной</vt:lpstr>
      <vt:lpstr>эстафета 4х200</vt:lpstr>
      <vt:lpstr>многоборье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2016-01-22T09:23:14Z</dcterms:modified>
</cp:coreProperties>
</file>