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883" firstSheet="4" activeTab="24"/>
  </bookViews>
  <sheets>
    <sheet name="60" sheetId="1" r:id="rId1"/>
    <sheet name="60м" sheetId="2" r:id="rId2"/>
    <sheet name="200" sheetId="3" r:id="rId3"/>
    <sheet name="200м" sheetId="4" r:id="rId4"/>
    <sheet name="400" sheetId="5" r:id="rId5"/>
    <sheet name="400м" sheetId="6" r:id="rId6"/>
    <sheet name="800" sheetId="7" r:id="rId7"/>
    <sheet name="800м" sheetId="8" r:id="rId8"/>
    <sheet name="1500" sheetId="9" r:id="rId9"/>
    <sheet name="1500м" sheetId="10" r:id="rId10"/>
    <sheet name="3000" sheetId="11" r:id="rId11"/>
    <sheet name="3000м" sheetId="12" r:id="rId12"/>
    <sheet name="60сб" sheetId="13" r:id="rId13"/>
    <sheet name="60м сб" sheetId="14" r:id="rId14"/>
    <sheet name="2000, 3000сп" sheetId="15" r:id="rId15"/>
    <sheet name="сх" sheetId="16" r:id="rId16"/>
    <sheet name="длина" sheetId="17" r:id="rId17"/>
    <sheet name="тройной" sheetId="18" r:id="rId18"/>
    <sheet name="ядро" sheetId="19" r:id="rId19"/>
    <sheet name="высота" sheetId="21" r:id="rId20"/>
    <sheet name="эст." sheetId="22" r:id="rId21"/>
    <sheet name="эст.м" sheetId="23" r:id="rId22"/>
    <sheet name="5-тиб" sheetId="24" r:id="rId23"/>
    <sheet name="6,7миб" sheetId="25" r:id="rId24"/>
    <sheet name="команды" sheetId="26" r:id="rId25"/>
  </sheets>
  <externalReferences>
    <externalReference r:id="rId26"/>
    <externalReference r:id="rId27"/>
  </externalReferences>
  <calcPr calcId="124519"/>
</workbook>
</file>

<file path=xl/calcChain.xml><?xml version="1.0" encoding="utf-8"?>
<calcChain xmlns="http://schemas.openxmlformats.org/spreadsheetml/2006/main">
  <c r="L82" i="6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7"/>
  <c r="J77"/>
  <c r="G77"/>
  <c r="F77"/>
  <c r="E77"/>
  <c r="D77"/>
  <c r="C77"/>
  <c r="L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37"/>
  <c r="J37"/>
  <c r="G37"/>
  <c r="F37"/>
  <c r="E37"/>
  <c r="D37"/>
  <c r="C37"/>
  <c r="L36"/>
  <c r="J36"/>
  <c r="G36"/>
  <c r="F36"/>
  <c r="E36"/>
  <c r="D36"/>
  <c r="C36"/>
  <c r="L11" i="16"/>
  <c r="J11"/>
  <c r="G11"/>
  <c r="F11"/>
  <c r="E11"/>
  <c r="D11"/>
  <c r="C11"/>
  <c r="X11" i="25"/>
  <c r="G11"/>
  <c r="F11"/>
  <c r="E11"/>
  <c r="D11"/>
  <c r="C11"/>
  <c r="X10"/>
  <c r="G10"/>
  <c r="F10"/>
  <c r="E10"/>
  <c r="D10"/>
  <c r="C10"/>
  <c r="X9"/>
  <c r="G9"/>
  <c r="F9"/>
  <c r="E9"/>
  <c r="D9"/>
  <c r="C9"/>
  <c r="U9" i="24"/>
  <c r="G9"/>
  <c r="F9"/>
  <c r="E9"/>
  <c r="D9"/>
  <c r="C9"/>
  <c r="K82" i="23"/>
  <c r="G82"/>
  <c r="F82"/>
  <c r="E82"/>
  <c r="D82"/>
  <c r="C82"/>
  <c r="K81"/>
  <c r="G81"/>
  <c r="F81"/>
  <c r="E81"/>
  <c r="D81"/>
  <c r="C81"/>
  <c r="K80"/>
  <c r="G80"/>
  <c r="F80"/>
  <c r="E80"/>
  <c r="D80"/>
  <c r="C80"/>
  <c r="K79"/>
  <c r="I79"/>
  <c r="G79"/>
  <c r="F79"/>
  <c r="E79"/>
  <c r="D79"/>
  <c r="C79"/>
  <c r="K73"/>
  <c r="G73"/>
  <c r="F73"/>
  <c r="E73"/>
  <c r="D73"/>
  <c r="C73"/>
  <c r="K72"/>
  <c r="G72"/>
  <c r="F72"/>
  <c r="E72"/>
  <c r="D72"/>
  <c r="C72"/>
  <c r="K71"/>
  <c r="G71"/>
  <c r="F71"/>
  <c r="E71"/>
  <c r="D71"/>
  <c r="C71"/>
  <c r="K70"/>
  <c r="I70"/>
  <c r="G70"/>
  <c r="F70"/>
  <c r="E70"/>
  <c r="D70"/>
  <c r="C70"/>
  <c r="K69"/>
  <c r="G69"/>
  <c r="F69"/>
  <c r="E69"/>
  <c r="D69"/>
  <c r="C69"/>
  <c r="K68"/>
  <c r="G68"/>
  <c r="F68"/>
  <c r="E68"/>
  <c r="D68"/>
  <c r="C68"/>
  <c r="K67"/>
  <c r="G67"/>
  <c r="F67"/>
  <c r="E67"/>
  <c r="D67"/>
  <c r="C67"/>
  <c r="K66"/>
  <c r="I66"/>
  <c r="G66"/>
  <c r="F66"/>
  <c r="E66"/>
  <c r="D66"/>
  <c r="C66"/>
  <c r="K56"/>
  <c r="G56"/>
  <c r="F56"/>
  <c r="E56"/>
  <c r="D56"/>
  <c r="C56"/>
  <c r="K55"/>
  <c r="G55"/>
  <c r="F55"/>
  <c r="E55"/>
  <c r="D55"/>
  <c r="C55"/>
  <c r="K54"/>
  <c r="G54"/>
  <c r="F54"/>
  <c r="E54"/>
  <c r="D54"/>
  <c r="C54"/>
  <c r="K53"/>
  <c r="G53"/>
  <c r="F53"/>
  <c r="E53"/>
  <c r="D53"/>
  <c r="C53"/>
  <c r="K52"/>
  <c r="G52"/>
  <c r="F52"/>
  <c r="E52"/>
  <c r="D52"/>
  <c r="C52"/>
  <c r="K51"/>
  <c r="G51"/>
  <c r="F51"/>
  <c r="E51"/>
  <c r="D51"/>
  <c r="C51"/>
  <c r="K50"/>
  <c r="G50"/>
  <c r="F50"/>
  <c r="E50"/>
  <c r="D50"/>
  <c r="C50"/>
  <c r="K49"/>
  <c r="I49"/>
  <c r="G49"/>
  <c r="F49"/>
  <c r="E49"/>
  <c r="D49"/>
  <c r="C49"/>
  <c r="K48"/>
  <c r="G48"/>
  <c r="F48"/>
  <c r="E48"/>
  <c r="D48"/>
  <c r="C48"/>
  <c r="K47"/>
  <c r="G47"/>
  <c r="F47"/>
  <c r="E47"/>
  <c r="D47"/>
  <c r="C47"/>
  <c r="K46"/>
  <c r="G46"/>
  <c r="F46"/>
  <c r="E46"/>
  <c r="D46"/>
  <c r="C46"/>
  <c r="K45"/>
  <c r="I45"/>
  <c r="G45"/>
  <c r="F45"/>
  <c r="E45"/>
  <c r="D45"/>
  <c r="C45"/>
  <c r="K33"/>
  <c r="G33"/>
  <c r="F33"/>
  <c r="E33"/>
  <c r="D33"/>
  <c r="C33"/>
  <c r="K32"/>
  <c r="G32"/>
  <c r="F32"/>
  <c r="E32"/>
  <c r="D32"/>
  <c r="C32"/>
  <c r="K31"/>
  <c r="G31"/>
  <c r="F31"/>
  <c r="E31"/>
  <c r="D31"/>
  <c r="C31"/>
  <c r="K30"/>
  <c r="I30"/>
  <c r="G30"/>
  <c r="F30"/>
  <c r="E30"/>
  <c r="D30"/>
  <c r="C30"/>
  <c r="K29"/>
  <c r="G29"/>
  <c r="F29"/>
  <c r="E29"/>
  <c r="D29"/>
  <c r="C29"/>
  <c r="K28"/>
  <c r="G28"/>
  <c r="F28"/>
  <c r="E28"/>
  <c r="D28"/>
  <c r="C28"/>
  <c r="K27"/>
  <c r="G27"/>
  <c r="F27"/>
  <c r="E27"/>
  <c r="D27"/>
  <c r="C27"/>
  <c r="K26"/>
  <c r="I26"/>
  <c r="G26"/>
  <c r="F26"/>
  <c r="E26"/>
  <c r="D26"/>
  <c r="C26"/>
  <c r="K25"/>
  <c r="G25"/>
  <c r="F25"/>
  <c r="E25"/>
  <c r="D25"/>
  <c r="C25"/>
  <c r="K24"/>
  <c r="G24"/>
  <c r="F24"/>
  <c r="E24"/>
  <c r="D24"/>
  <c r="C24"/>
  <c r="K23"/>
  <c r="G23"/>
  <c r="F23"/>
  <c r="E23"/>
  <c r="D23"/>
  <c r="C23"/>
  <c r="K22"/>
  <c r="I22"/>
  <c r="G22"/>
  <c r="F22"/>
  <c r="E22"/>
  <c r="D22"/>
  <c r="C22"/>
  <c r="K21"/>
  <c r="G21"/>
  <c r="F21"/>
  <c r="E21"/>
  <c r="D21"/>
  <c r="C21"/>
  <c r="K20"/>
  <c r="G20"/>
  <c r="F20"/>
  <c r="E20"/>
  <c r="D20"/>
  <c r="C20"/>
  <c r="K19"/>
  <c r="G19"/>
  <c r="F19"/>
  <c r="E19"/>
  <c r="D19"/>
  <c r="C19"/>
  <c r="K18"/>
  <c r="I18"/>
  <c r="G18"/>
  <c r="F18"/>
  <c r="E18"/>
  <c r="D18"/>
  <c r="C18"/>
  <c r="K17"/>
  <c r="G17"/>
  <c r="F17"/>
  <c r="E17"/>
  <c r="D17"/>
  <c r="C17"/>
  <c r="K16"/>
  <c r="G16"/>
  <c r="F16"/>
  <c r="E16"/>
  <c r="D16"/>
  <c r="C16"/>
  <c r="K15"/>
  <c r="G15"/>
  <c r="F15"/>
  <c r="E15"/>
  <c r="D15"/>
  <c r="C15"/>
  <c r="K14"/>
  <c r="I14"/>
  <c r="G14"/>
  <c r="F14"/>
  <c r="E14"/>
  <c r="D14"/>
  <c r="C14"/>
  <c r="K13"/>
  <c r="G13"/>
  <c r="F13"/>
  <c r="E13"/>
  <c r="D13"/>
  <c r="C13"/>
  <c r="K12"/>
  <c r="G12"/>
  <c r="F12"/>
  <c r="E12"/>
  <c r="D12"/>
  <c r="C12"/>
  <c r="K11"/>
  <c r="G11"/>
  <c r="F11"/>
  <c r="E11"/>
  <c r="D11"/>
  <c r="C11"/>
  <c r="K10"/>
  <c r="I10"/>
  <c r="G10"/>
  <c r="F10"/>
  <c r="E10"/>
  <c r="D10"/>
  <c r="C10"/>
  <c r="K69" i="22"/>
  <c r="G69"/>
  <c r="F69"/>
  <c r="E69"/>
  <c r="D69"/>
  <c r="C69"/>
  <c r="K68"/>
  <c r="G68"/>
  <c r="F68"/>
  <c r="E68"/>
  <c r="D68"/>
  <c r="C68"/>
  <c r="K67"/>
  <c r="G67"/>
  <c r="F67"/>
  <c r="E67"/>
  <c r="D67"/>
  <c r="C67"/>
  <c r="K66"/>
  <c r="I66"/>
  <c r="G66"/>
  <c r="F66"/>
  <c r="E66"/>
  <c r="D66"/>
  <c r="C66"/>
  <c r="K65"/>
  <c r="G65"/>
  <c r="F65"/>
  <c r="E65"/>
  <c r="D65"/>
  <c r="C65"/>
  <c r="K64"/>
  <c r="G64"/>
  <c r="F64"/>
  <c r="E64"/>
  <c r="D64"/>
  <c r="C64"/>
  <c r="K63"/>
  <c r="G63"/>
  <c r="F63"/>
  <c r="E63"/>
  <c r="D63"/>
  <c r="C63"/>
  <c r="K62"/>
  <c r="I62"/>
  <c r="G62"/>
  <c r="F62"/>
  <c r="E62"/>
  <c r="D62"/>
  <c r="C62"/>
  <c r="K61"/>
  <c r="G61"/>
  <c r="F61"/>
  <c r="E61"/>
  <c r="D61"/>
  <c r="C61"/>
  <c r="K60"/>
  <c r="F60"/>
  <c r="E60"/>
  <c r="D60"/>
  <c r="C60"/>
  <c r="K59"/>
  <c r="G59"/>
  <c r="F59"/>
  <c r="E59"/>
  <c r="D59"/>
  <c r="C59"/>
  <c r="K58"/>
  <c r="I58"/>
  <c r="G58"/>
  <c r="F58"/>
  <c r="E58"/>
  <c r="D58"/>
  <c r="C58"/>
  <c r="K57"/>
  <c r="G57"/>
  <c r="F57"/>
  <c r="E57"/>
  <c r="D57"/>
  <c r="C57"/>
  <c r="K56"/>
  <c r="G56"/>
  <c r="F56"/>
  <c r="E56"/>
  <c r="D56"/>
  <c r="C56"/>
  <c r="K55"/>
  <c r="G55"/>
  <c r="F55"/>
  <c r="E55"/>
  <c r="D55"/>
  <c r="C55"/>
  <c r="K54"/>
  <c r="I54"/>
  <c r="G54"/>
  <c r="F54"/>
  <c r="E54"/>
  <c r="D54"/>
  <c r="C54"/>
  <c r="K44"/>
  <c r="G44"/>
  <c r="F44"/>
  <c r="E44"/>
  <c r="D44"/>
  <c r="C44"/>
  <c r="K43"/>
  <c r="G43"/>
  <c r="F43"/>
  <c r="E43"/>
  <c r="D43"/>
  <c r="C43"/>
  <c r="K42"/>
  <c r="G42"/>
  <c r="F42"/>
  <c r="E42"/>
  <c r="D42"/>
  <c r="C42"/>
  <c r="K41"/>
  <c r="I41"/>
  <c r="G41"/>
  <c r="F41"/>
  <c r="E41"/>
  <c r="D41"/>
  <c r="C41"/>
  <c r="K36"/>
  <c r="G36"/>
  <c r="F36"/>
  <c r="E36"/>
  <c r="D36"/>
  <c r="C36"/>
  <c r="K35"/>
  <c r="G35"/>
  <c r="F35"/>
  <c r="E35"/>
  <c r="D35"/>
  <c r="C35"/>
  <c r="K34"/>
  <c r="G34"/>
  <c r="F34"/>
  <c r="E34"/>
  <c r="D34"/>
  <c r="C34"/>
  <c r="K33"/>
  <c r="I33"/>
  <c r="G33"/>
  <c r="F33"/>
  <c r="E33"/>
  <c r="D33"/>
  <c r="C33"/>
  <c r="K29"/>
  <c r="G29"/>
  <c r="F29"/>
  <c r="E29"/>
  <c r="D29"/>
  <c r="C29"/>
  <c r="K28"/>
  <c r="G28"/>
  <c r="F28"/>
  <c r="E28"/>
  <c r="D28"/>
  <c r="C28"/>
  <c r="K27"/>
  <c r="G27"/>
  <c r="F27"/>
  <c r="E27"/>
  <c r="D27"/>
  <c r="C27"/>
  <c r="K26"/>
  <c r="I26"/>
  <c r="G26"/>
  <c r="F26"/>
  <c r="E26"/>
  <c r="D26"/>
  <c r="C26"/>
  <c r="K25"/>
  <c r="G25"/>
  <c r="F25"/>
  <c r="E25"/>
  <c r="D25"/>
  <c r="C25"/>
  <c r="K24"/>
  <c r="G24"/>
  <c r="F24"/>
  <c r="E24"/>
  <c r="D24"/>
  <c r="C24"/>
  <c r="K23"/>
  <c r="G23"/>
  <c r="F23"/>
  <c r="E23"/>
  <c r="D23"/>
  <c r="C23"/>
  <c r="K22"/>
  <c r="I22"/>
  <c r="G22"/>
  <c r="F22"/>
  <c r="E22"/>
  <c r="D22"/>
  <c r="C22"/>
  <c r="K21"/>
  <c r="G21"/>
  <c r="F21"/>
  <c r="E21"/>
  <c r="D21"/>
  <c r="C21"/>
  <c r="K20"/>
  <c r="G20"/>
  <c r="F20"/>
  <c r="E20"/>
  <c r="D20"/>
  <c r="C20"/>
  <c r="K19"/>
  <c r="G19"/>
  <c r="F19"/>
  <c r="E19"/>
  <c r="D19"/>
  <c r="C19"/>
  <c r="K18"/>
  <c r="I18"/>
  <c r="G18"/>
  <c r="F18"/>
  <c r="E18"/>
  <c r="D18"/>
  <c r="C18"/>
  <c r="K17"/>
  <c r="G17"/>
  <c r="F17"/>
  <c r="E17"/>
  <c r="D17"/>
  <c r="C17"/>
  <c r="K16"/>
  <c r="G16"/>
  <c r="F16"/>
  <c r="E16"/>
  <c r="D16"/>
  <c r="C16"/>
  <c r="K15"/>
  <c r="G15"/>
  <c r="F15"/>
  <c r="E15"/>
  <c r="D15"/>
  <c r="C15"/>
  <c r="K14"/>
  <c r="I14"/>
  <c r="G14"/>
  <c r="F14"/>
  <c r="E14"/>
  <c r="D14"/>
  <c r="C14"/>
  <c r="K13"/>
  <c r="G13"/>
  <c r="F13"/>
  <c r="E13"/>
  <c r="D13"/>
  <c r="C13"/>
  <c r="K12"/>
  <c r="G12"/>
  <c r="F12"/>
  <c r="E12"/>
  <c r="D12"/>
  <c r="C12"/>
  <c r="K11"/>
  <c r="G11"/>
  <c r="F11"/>
  <c r="E11"/>
  <c r="D11"/>
  <c r="C11"/>
  <c r="K10"/>
  <c r="I10"/>
  <c r="G10"/>
  <c r="F10"/>
  <c r="E10"/>
  <c r="D10"/>
  <c r="C10"/>
  <c r="X89" i="21"/>
  <c r="V89"/>
  <c r="H89"/>
  <c r="G89"/>
  <c r="F89"/>
  <c r="E89"/>
  <c r="D89"/>
  <c r="X88"/>
  <c r="V88"/>
  <c r="H88"/>
  <c r="G88"/>
  <c r="F88"/>
  <c r="E88"/>
  <c r="D88"/>
  <c r="X79"/>
  <c r="V79"/>
  <c r="H79"/>
  <c r="G79"/>
  <c r="F79"/>
  <c r="E79"/>
  <c r="D79"/>
  <c r="X78"/>
  <c r="V78"/>
  <c r="H78"/>
  <c r="G78"/>
  <c r="F78"/>
  <c r="E78"/>
  <c r="D78"/>
  <c r="X66"/>
  <c r="V66"/>
  <c r="H66"/>
  <c r="G66"/>
  <c r="F66"/>
  <c r="E66"/>
  <c r="D66"/>
  <c r="X65"/>
  <c r="V65"/>
  <c r="H65"/>
  <c r="G65"/>
  <c r="F65"/>
  <c r="E65"/>
  <c r="D65"/>
  <c r="X64"/>
  <c r="V64"/>
  <c r="H64"/>
  <c r="G64"/>
  <c r="F64"/>
  <c r="E64"/>
  <c r="D64"/>
  <c r="X63"/>
  <c r="V63"/>
  <c r="H63"/>
  <c r="G63"/>
  <c r="F63"/>
  <c r="E63"/>
  <c r="D63"/>
  <c r="X62"/>
  <c r="V62"/>
  <c r="H62"/>
  <c r="G62"/>
  <c r="F62"/>
  <c r="E62"/>
  <c r="D62"/>
  <c r="X54"/>
  <c r="V54"/>
  <c r="H54"/>
  <c r="G54"/>
  <c r="F54"/>
  <c r="E54"/>
  <c r="D54"/>
  <c r="X53"/>
  <c r="V53"/>
  <c r="H53"/>
  <c r="G53"/>
  <c r="F53"/>
  <c r="E53"/>
  <c r="D53"/>
  <c r="X52"/>
  <c r="V52"/>
  <c r="H52"/>
  <c r="G52"/>
  <c r="F52"/>
  <c r="E52"/>
  <c r="D52"/>
  <c r="X51"/>
  <c r="V51"/>
  <c r="H51"/>
  <c r="G51"/>
  <c r="F51"/>
  <c r="E51"/>
  <c r="D51"/>
  <c r="X50"/>
  <c r="V50"/>
  <c r="H50"/>
  <c r="G50"/>
  <c r="F50"/>
  <c r="E50"/>
  <c r="D50"/>
  <c r="X49"/>
  <c r="V49"/>
  <c r="H49"/>
  <c r="G49"/>
  <c r="F49"/>
  <c r="E49"/>
  <c r="D49"/>
  <c r="X48"/>
  <c r="V48"/>
  <c r="H48"/>
  <c r="G48"/>
  <c r="F48"/>
  <c r="E48"/>
  <c r="D48"/>
  <c r="X35"/>
  <c r="V35"/>
  <c r="H35"/>
  <c r="G35"/>
  <c r="F35"/>
  <c r="E35"/>
  <c r="D35"/>
  <c r="X28"/>
  <c r="V28"/>
  <c r="H28"/>
  <c r="G28"/>
  <c r="F28"/>
  <c r="E28"/>
  <c r="D28"/>
  <c r="X21"/>
  <c r="V21"/>
  <c r="H21"/>
  <c r="G21"/>
  <c r="F21"/>
  <c r="E21"/>
  <c r="D21"/>
  <c r="X14"/>
  <c r="V14"/>
  <c r="H14"/>
  <c r="G14"/>
  <c r="F14"/>
  <c r="E14"/>
  <c r="D14"/>
  <c r="X13"/>
  <c r="V13"/>
  <c r="H13"/>
  <c r="G13"/>
  <c r="F13"/>
  <c r="E13"/>
  <c r="D13"/>
  <c r="X12"/>
  <c r="V12"/>
  <c r="H12"/>
  <c r="G12"/>
  <c r="F12"/>
  <c r="E12"/>
  <c r="D12"/>
  <c r="X11"/>
  <c r="V11"/>
  <c r="H11"/>
  <c r="G11"/>
  <c r="F11"/>
  <c r="E11"/>
  <c r="D11"/>
  <c r="R54" i="19"/>
  <c r="P54"/>
  <c r="G54"/>
  <c r="F54"/>
  <c r="E54"/>
  <c r="D54"/>
  <c r="C54"/>
  <c r="R44"/>
  <c r="P44"/>
  <c r="G44"/>
  <c r="F44"/>
  <c r="E44"/>
  <c r="D44"/>
  <c r="C44"/>
  <c r="R37"/>
  <c r="P37"/>
  <c r="G37"/>
  <c r="F37"/>
  <c r="E37"/>
  <c r="D37"/>
  <c r="C37"/>
  <c r="R36"/>
  <c r="P36"/>
  <c r="G36"/>
  <c r="F36"/>
  <c r="E36"/>
  <c r="D36"/>
  <c r="C36"/>
  <c r="R21"/>
  <c r="P21"/>
  <c r="G21"/>
  <c r="F21"/>
  <c r="E21"/>
  <c r="D21"/>
  <c r="C21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R51" i="18"/>
  <c r="P51"/>
  <c r="G51"/>
  <c r="F51"/>
  <c r="E51"/>
  <c r="D51"/>
  <c r="C51"/>
  <c r="R44"/>
  <c r="G44"/>
  <c r="F44"/>
  <c r="E44"/>
  <c r="D44"/>
  <c r="C44"/>
  <c r="R43"/>
  <c r="P43"/>
  <c r="G43"/>
  <c r="F43"/>
  <c r="E43"/>
  <c r="D43"/>
  <c r="C43"/>
  <c r="R42"/>
  <c r="P42"/>
  <c r="G42"/>
  <c r="F42"/>
  <c r="E42"/>
  <c r="D42"/>
  <c r="C42"/>
  <c r="R35"/>
  <c r="P35"/>
  <c r="G35"/>
  <c r="F35"/>
  <c r="E35"/>
  <c r="D35"/>
  <c r="C35"/>
  <c r="R22"/>
  <c r="P22"/>
  <c r="G22"/>
  <c r="F22"/>
  <c r="E22"/>
  <c r="D22"/>
  <c r="C22"/>
  <c r="R21"/>
  <c r="P21"/>
  <c r="G21"/>
  <c r="F21"/>
  <c r="E21"/>
  <c r="D21"/>
  <c r="C21"/>
  <c r="R20"/>
  <c r="P20"/>
  <c r="G20"/>
  <c r="F20"/>
  <c r="E20"/>
  <c r="D20"/>
  <c r="C20"/>
  <c r="R12"/>
  <c r="P12"/>
  <c r="G12"/>
  <c r="F12"/>
  <c r="E12"/>
  <c r="D12"/>
  <c r="C12"/>
  <c r="R79" i="17"/>
  <c r="P79"/>
  <c r="G79"/>
  <c r="F79"/>
  <c r="E79"/>
  <c r="D79"/>
  <c r="C79"/>
  <c r="R78"/>
  <c r="P78"/>
  <c r="G78"/>
  <c r="F78"/>
  <c r="E78"/>
  <c r="D78"/>
  <c r="C78"/>
  <c r="R77"/>
  <c r="P77"/>
  <c r="G77"/>
  <c r="F77"/>
  <c r="E77"/>
  <c r="D77"/>
  <c r="C77"/>
  <c r="R76"/>
  <c r="P76"/>
  <c r="G76"/>
  <c r="F76"/>
  <c r="E76"/>
  <c r="D76"/>
  <c r="C76"/>
  <c r="R75"/>
  <c r="P75"/>
  <c r="G75"/>
  <c r="F75"/>
  <c r="E75"/>
  <c r="D75"/>
  <c r="C75"/>
  <c r="R64"/>
  <c r="P64"/>
  <c r="G64"/>
  <c r="F64"/>
  <c r="E64"/>
  <c r="D64"/>
  <c r="C64"/>
  <c r="R63"/>
  <c r="P63"/>
  <c r="G63"/>
  <c r="F63"/>
  <c r="E63"/>
  <c r="D63"/>
  <c r="C63"/>
  <c r="R62"/>
  <c r="P62"/>
  <c r="G62"/>
  <c r="F62"/>
  <c r="E62"/>
  <c r="D62"/>
  <c r="C62"/>
  <c r="R61"/>
  <c r="P61"/>
  <c r="G61"/>
  <c r="F61"/>
  <c r="E61"/>
  <c r="D61"/>
  <c r="C61"/>
  <c r="R53"/>
  <c r="P53"/>
  <c r="G53"/>
  <c r="F53"/>
  <c r="E53"/>
  <c r="D53"/>
  <c r="C53"/>
  <c r="R52"/>
  <c r="P52"/>
  <c r="G52"/>
  <c r="F52"/>
  <c r="E52"/>
  <c r="D52"/>
  <c r="C52"/>
  <c r="R51"/>
  <c r="P51"/>
  <c r="G51"/>
  <c r="F51"/>
  <c r="E51"/>
  <c r="D51"/>
  <c r="C51"/>
  <c r="R38"/>
  <c r="P38"/>
  <c r="G38"/>
  <c r="F38"/>
  <c r="E38"/>
  <c r="D38"/>
  <c r="C38"/>
  <c r="R30"/>
  <c r="P30"/>
  <c r="G30"/>
  <c r="F30"/>
  <c r="E30"/>
  <c r="D30"/>
  <c r="C30"/>
  <c r="R29"/>
  <c r="P29"/>
  <c r="G29"/>
  <c r="F29"/>
  <c r="E29"/>
  <c r="D29"/>
  <c r="C29"/>
  <c r="R28"/>
  <c r="P28"/>
  <c r="G28"/>
  <c r="F28"/>
  <c r="E28"/>
  <c r="D28"/>
  <c r="C28"/>
  <c r="R16"/>
  <c r="P16"/>
  <c r="G16"/>
  <c r="F16"/>
  <c r="E16"/>
  <c r="D16"/>
  <c r="C16"/>
  <c r="R15"/>
  <c r="P15"/>
  <c r="G15"/>
  <c r="F15"/>
  <c r="E15"/>
  <c r="D15"/>
  <c r="C15"/>
  <c r="R14"/>
  <c r="P14"/>
  <c r="G14"/>
  <c r="F14"/>
  <c r="E14"/>
  <c r="D14"/>
  <c r="C14"/>
  <c r="R13"/>
  <c r="P13"/>
  <c r="G13"/>
  <c r="F13"/>
  <c r="E13"/>
  <c r="D13"/>
  <c r="C13"/>
  <c r="R12"/>
  <c r="P12"/>
  <c r="G12"/>
  <c r="F12"/>
  <c r="E12"/>
  <c r="D12"/>
  <c r="C12"/>
  <c r="R11"/>
  <c r="P11"/>
  <c r="G11"/>
  <c r="F11"/>
  <c r="E11"/>
  <c r="D11"/>
  <c r="C11"/>
  <c r="L39" i="15"/>
  <c r="J39"/>
  <c r="G39"/>
  <c r="F39"/>
  <c r="E39"/>
  <c r="D39"/>
  <c r="C39"/>
  <c r="L37"/>
  <c r="J37"/>
  <c r="G37"/>
  <c r="F37"/>
  <c r="E37"/>
  <c r="D37"/>
  <c r="C37"/>
  <c r="L36"/>
  <c r="J36"/>
  <c r="G36"/>
  <c r="F36"/>
  <c r="E36"/>
  <c r="D36"/>
  <c r="C36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15"/>
  <c r="J15"/>
  <c r="G15"/>
  <c r="F15"/>
  <c r="E15"/>
  <c r="D15"/>
  <c r="C15"/>
  <c r="L14"/>
  <c r="J14"/>
  <c r="G14"/>
  <c r="F14"/>
  <c r="E14"/>
  <c r="D14"/>
  <c r="C14"/>
  <c r="L12"/>
  <c r="J12"/>
  <c r="G12"/>
  <c r="F12"/>
  <c r="E12"/>
  <c r="D12"/>
  <c r="C12"/>
  <c r="L11"/>
  <c r="J11"/>
  <c r="G11"/>
  <c r="F11"/>
  <c r="E11"/>
  <c r="D11"/>
  <c r="C11"/>
  <c r="L18" i="14"/>
  <c r="G18"/>
  <c r="F18"/>
  <c r="E18"/>
  <c r="D18"/>
  <c r="C18"/>
  <c r="L17"/>
  <c r="G17"/>
  <c r="F17"/>
  <c r="E17"/>
  <c r="D17"/>
  <c r="C17"/>
  <c r="L15"/>
  <c r="J15"/>
  <c r="G15"/>
  <c r="F15"/>
  <c r="E15"/>
  <c r="D15"/>
  <c r="C15"/>
  <c r="L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23" i="13"/>
  <c r="J23"/>
  <c r="G23"/>
  <c r="F23"/>
  <c r="E23"/>
  <c r="D23"/>
  <c r="C23"/>
  <c r="L22"/>
  <c r="J22"/>
  <c r="G22"/>
  <c r="F22"/>
  <c r="E22"/>
  <c r="D22"/>
  <c r="C22"/>
  <c r="L21"/>
  <c r="G21"/>
  <c r="F21"/>
  <c r="E21"/>
  <c r="D21"/>
  <c r="C21"/>
  <c r="L18"/>
  <c r="G18"/>
  <c r="F18"/>
  <c r="E18"/>
  <c r="D18"/>
  <c r="C18"/>
  <c r="G16"/>
  <c r="F16"/>
  <c r="E16"/>
  <c r="D16"/>
  <c r="C16"/>
  <c r="L15"/>
  <c r="G15"/>
  <c r="F15"/>
  <c r="E15"/>
  <c r="D15"/>
  <c r="C15"/>
  <c r="L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50" i="12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26" i="11"/>
  <c r="J26"/>
  <c r="G26"/>
  <c r="F26"/>
  <c r="E26"/>
  <c r="D26"/>
  <c r="C26"/>
  <c r="L25"/>
  <c r="G25"/>
  <c r="F25"/>
  <c r="E25"/>
  <c r="D25"/>
  <c r="C25"/>
  <c r="L22"/>
  <c r="J22"/>
  <c r="G22"/>
  <c r="F22"/>
  <c r="E22"/>
  <c r="D22"/>
  <c r="C22"/>
  <c r="L20"/>
  <c r="J20"/>
  <c r="G20"/>
  <c r="F20"/>
  <c r="E20"/>
  <c r="D20"/>
  <c r="C20"/>
  <c r="L19"/>
  <c r="J19"/>
  <c r="G19"/>
  <c r="F19"/>
  <c r="E19"/>
  <c r="D19"/>
  <c r="C19"/>
  <c r="L16"/>
  <c r="G16"/>
  <c r="F16"/>
  <c r="E16"/>
  <c r="D16"/>
  <c r="C16"/>
  <c r="L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63" i="10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32" i="9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1"/>
  <c r="J21"/>
  <c r="G21"/>
  <c r="F21"/>
  <c r="E21"/>
  <c r="D21"/>
  <c r="C21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87" i="8"/>
  <c r="G87"/>
  <c r="F87"/>
  <c r="E87"/>
  <c r="D87"/>
  <c r="C87"/>
  <c r="L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6"/>
  <c r="G76"/>
  <c r="F76"/>
  <c r="E76"/>
  <c r="D76"/>
  <c r="C76"/>
  <c r="L75"/>
  <c r="G75"/>
  <c r="F75"/>
  <c r="E75"/>
  <c r="D75"/>
  <c r="C75"/>
  <c r="L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J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38"/>
  <c r="J38"/>
  <c r="G38"/>
  <c r="F38"/>
  <c r="E38"/>
  <c r="D38"/>
  <c r="C38"/>
  <c r="L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51" i="7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G48"/>
  <c r="F48"/>
  <c r="E48"/>
  <c r="D48"/>
  <c r="C48"/>
  <c r="L47"/>
  <c r="G47"/>
  <c r="F47"/>
  <c r="E47"/>
  <c r="D47"/>
  <c r="C47"/>
  <c r="L44"/>
  <c r="J44"/>
  <c r="G44"/>
  <c r="F44"/>
  <c r="E44"/>
  <c r="D44"/>
  <c r="C44"/>
  <c r="L43"/>
  <c r="J43"/>
  <c r="G43"/>
  <c r="F43"/>
  <c r="E43"/>
  <c r="D43"/>
  <c r="C43"/>
  <c r="L42"/>
  <c r="J42"/>
  <c r="F42"/>
  <c r="E42"/>
  <c r="D42"/>
  <c r="C42"/>
  <c r="L41"/>
  <c r="J41"/>
  <c r="G41"/>
  <c r="F41"/>
  <c r="E41"/>
  <c r="D41"/>
  <c r="C41"/>
  <c r="L40"/>
  <c r="J40"/>
  <c r="G40"/>
  <c r="F40"/>
  <c r="E40"/>
  <c r="D40"/>
  <c r="C40"/>
  <c r="L39"/>
  <c r="J39"/>
  <c r="G39"/>
  <c r="F39"/>
  <c r="E39"/>
  <c r="D39"/>
  <c r="C39"/>
  <c r="L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24" i="6"/>
  <c r="G24"/>
  <c r="F24"/>
  <c r="E24"/>
  <c r="D24"/>
  <c r="C24"/>
  <c r="L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64" i="5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G55"/>
  <c r="F55"/>
  <c r="E55"/>
  <c r="D55"/>
  <c r="C55"/>
  <c r="L52"/>
  <c r="J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36"/>
  <c r="J36"/>
  <c r="G36"/>
  <c r="F36"/>
  <c r="E36"/>
  <c r="D36"/>
  <c r="C36"/>
  <c r="L35"/>
  <c r="G35"/>
  <c r="F35"/>
  <c r="E35"/>
  <c r="D35"/>
  <c r="C35"/>
  <c r="L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104" i="4"/>
  <c r="G104"/>
  <c r="F104"/>
  <c r="E104"/>
  <c r="D104"/>
  <c r="C104"/>
  <c r="L103"/>
  <c r="G103"/>
  <c r="F103"/>
  <c r="E103"/>
  <c r="D103"/>
  <c r="C103"/>
  <c r="L102"/>
  <c r="J102"/>
  <c r="G102"/>
  <c r="F102"/>
  <c r="E102"/>
  <c r="D102"/>
  <c r="C102"/>
  <c r="L101"/>
  <c r="J101"/>
  <c r="G101"/>
  <c r="F101"/>
  <c r="E101"/>
  <c r="D101"/>
  <c r="C101"/>
  <c r="L100"/>
  <c r="J100"/>
  <c r="G100"/>
  <c r="F100"/>
  <c r="E100"/>
  <c r="D100"/>
  <c r="C100"/>
  <c r="L99"/>
  <c r="J99"/>
  <c r="G99"/>
  <c r="F99"/>
  <c r="E99"/>
  <c r="D99"/>
  <c r="C99"/>
  <c r="L98"/>
  <c r="J98"/>
  <c r="G98"/>
  <c r="F98"/>
  <c r="E98"/>
  <c r="D98"/>
  <c r="C98"/>
  <c r="L97"/>
  <c r="G97"/>
  <c r="F97"/>
  <c r="E97"/>
  <c r="D97"/>
  <c r="C97"/>
  <c r="L96"/>
  <c r="J96"/>
  <c r="G96"/>
  <c r="F96"/>
  <c r="E96"/>
  <c r="D96"/>
  <c r="C96"/>
  <c r="L92"/>
  <c r="G92"/>
  <c r="F92"/>
  <c r="E92"/>
  <c r="D92"/>
  <c r="C92"/>
  <c r="L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69"/>
  <c r="G69"/>
  <c r="F69"/>
  <c r="E69"/>
  <c r="D69"/>
  <c r="C69"/>
  <c r="L68"/>
  <c r="J68"/>
  <c r="G68"/>
  <c r="F68"/>
  <c r="E68"/>
  <c r="D68"/>
  <c r="C68"/>
  <c r="L67"/>
  <c r="J67"/>
  <c r="G67"/>
  <c r="F67"/>
  <c r="E67"/>
  <c r="D67"/>
  <c r="C67"/>
  <c r="L66"/>
  <c r="J66"/>
  <c r="G66"/>
  <c r="F66"/>
  <c r="E66"/>
  <c r="D66"/>
  <c r="C66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G49"/>
  <c r="F49"/>
  <c r="E49"/>
  <c r="D49"/>
  <c r="C49"/>
  <c r="L48"/>
  <c r="G48"/>
  <c r="F48"/>
  <c r="E48"/>
  <c r="D48"/>
  <c r="C48"/>
  <c r="L47"/>
  <c r="J47"/>
  <c r="G47"/>
  <c r="F47"/>
  <c r="E47"/>
  <c r="D47"/>
  <c r="C47"/>
  <c r="L35"/>
  <c r="G35"/>
  <c r="F35"/>
  <c r="E35"/>
  <c r="D35"/>
  <c r="C35"/>
  <c r="L34"/>
  <c r="G34"/>
  <c r="F34"/>
  <c r="E34"/>
  <c r="D34"/>
  <c r="C34"/>
  <c r="L33"/>
  <c r="G33"/>
  <c r="F33"/>
  <c r="E33"/>
  <c r="D33"/>
  <c r="C33"/>
  <c r="L32"/>
  <c r="G32"/>
  <c r="F32"/>
  <c r="E32"/>
  <c r="D32"/>
  <c r="C32"/>
  <c r="L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G11"/>
  <c r="F11"/>
  <c r="E11"/>
  <c r="D11"/>
  <c r="C11"/>
  <c r="L86" i="3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J82"/>
  <c r="G82"/>
  <c r="F82"/>
  <c r="E82"/>
  <c r="D82"/>
  <c r="C82"/>
  <c r="L81"/>
  <c r="J81"/>
  <c r="G81"/>
  <c r="F81"/>
  <c r="E81"/>
  <c r="D81"/>
  <c r="C81"/>
  <c r="L80"/>
  <c r="J80"/>
  <c r="G80"/>
  <c r="F80"/>
  <c r="E80"/>
  <c r="D80"/>
  <c r="C80"/>
  <c r="L79"/>
  <c r="J79"/>
  <c r="G79"/>
  <c r="F79"/>
  <c r="E79"/>
  <c r="D79"/>
  <c r="C79"/>
  <c r="L78"/>
  <c r="J78"/>
  <c r="G78"/>
  <c r="F78"/>
  <c r="E78"/>
  <c r="D78"/>
  <c r="C78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G70"/>
  <c r="F70"/>
  <c r="E70"/>
  <c r="D70"/>
  <c r="C70"/>
  <c r="L69"/>
  <c r="J69"/>
  <c r="G69"/>
  <c r="F69"/>
  <c r="E69"/>
  <c r="D69"/>
  <c r="C69"/>
  <c r="L68"/>
  <c r="G68"/>
  <c r="F68"/>
  <c r="E68"/>
  <c r="D68"/>
  <c r="C68"/>
  <c r="L67"/>
  <c r="J67"/>
  <c r="G67"/>
  <c r="F67"/>
  <c r="E67"/>
  <c r="D67"/>
  <c r="C6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34"/>
  <c r="G34"/>
  <c r="F34"/>
  <c r="E34"/>
  <c r="D34"/>
  <c r="C34"/>
  <c r="L33"/>
  <c r="J33"/>
  <c r="G33"/>
  <c r="F33"/>
  <c r="E33"/>
  <c r="D33"/>
  <c r="C33"/>
  <c r="L32"/>
  <c r="J32"/>
  <c r="G32"/>
  <c r="F32"/>
  <c r="E32"/>
  <c r="D32"/>
  <c r="C32"/>
  <c r="L31"/>
  <c r="J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  <c r="L10"/>
  <c r="J10"/>
  <c r="G10"/>
  <c r="F10"/>
  <c r="E10"/>
  <c r="D10"/>
  <c r="C10"/>
  <c r="L96" i="2"/>
  <c r="J96"/>
  <c r="G96"/>
  <c r="F96"/>
  <c r="E96"/>
  <c r="D96"/>
  <c r="C96"/>
  <c r="L95"/>
  <c r="G95"/>
  <c r="F95"/>
  <c r="E95"/>
  <c r="D95"/>
  <c r="C95"/>
  <c r="L94"/>
  <c r="J94"/>
  <c r="G94"/>
  <c r="F94"/>
  <c r="E94"/>
  <c r="D94"/>
  <c r="C94"/>
  <c r="L93"/>
  <c r="J93"/>
  <c r="G93"/>
  <c r="F93"/>
  <c r="E93"/>
  <c r="D93"/>
  <c r="C93"/>
  <c r="L92"/>
  <c r="J92"/>
  <c r="G92"/>
  <c r="F92"/>
  <c r="E92"/>
  <c r="D92"/>
  <c r="C92"/>
  <c r="L91"/>
  <c r="J91"/>
  <c r="G91"/>
  <c r="F91"/>
  <c r="E91"/>
  <c r="D91"/>
  <c r="C91"/>
  <c r="L90"/>
  <c r="J90"/>
  <c r="G90"/>
  <c r="F90"/>
  <c r="E90"/>
  <c r="D90"/>
  <c r="C90"/>
  <c r="L89"/>
  <c r="J89"/>
  <c r="G89"/>
  <c r="F89"/>
  <c r="E89"/>
  <c r="D89"/>
  <c r="C89"/>
  <c r="L88"/>
  <c r="J88"/>
  <c r="G88"/>
  <c r="F88"/>
  <c r="E88"/>
  <c r="D88"/>
  <c r="C88"/>
  <c r="L87"/>
  <c r="J87"/>
  <c r="G87"/>
  <c r="F87"/>
  <c r="E87"/>
  <c r="D87"/>
  <c r="C87"/>
  <c r="L86"/>
  <c r="J86"/>
  <c r="G86"/>
  <c r="F86"/>
  <c r="E86"/>
  <c r="D86"/>
  <c r="C86"/>
  <c r="L85"/>
  <c r="J85"/>
  <c r="G85"/>
  <c r="F85"/>
  <c r="E85"/>
  <c r="D85"/>
  <c r="C85"/>
  <c r="L84"/>
  <c r="J84"/>
  <c r="G84"/>
  <c r="F84"/>
  <c r="E84"/>
  <c r="D84"/>
  <c r="C84"/>
  <c r="L83"/>
  <c r="J83"/>
  <c r="G83"/>
  <c r="F83"/>
  <c r="E83"/>
  <c r="D83"/>
  <c r="C83"/>
  <c r="L82"/>
  <c r="G82"/>
  <c r="F82"/>
  <c r="E82"/>
  <c r="D82"/>
  <c r="C82"/>
  <c r="L78"/>
  <c r="J78"/>
  <c r="G78"/>
  <c r="F78"/>
  <c r="E78"/>
  <c r="D78"/>
  <c r="C78"/>
  <c r="L77"/>
  <c r="J77"/>
  <c r="G77"/>
  <c r="F77"/>
  <c r="E77"/>
  <c r="D77"/>
  <c r="C77"/>
  <c r="L76"/>
  <c r="J76"/>
  <c r="G76"/>
  <c r="F76"/>
  <c r="E76"/>
  <c r="D76"/>
  <c r="C76"/>
  <c r="L75"/>
  <c r="J75"/>
  <c r="G75"/>
  <c r="F75"/>
  <c r="E75"/>
  <c r="D75"/>
  <c r="C75"/>
  <c r="L74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57"/>
  <c r="J57"/>
  <c r="G57"/>
  <c r="F57"/>
  <c r="E57"/>
  <c r="D57"/>
  <c r="C57"/>
  <c r="L56"/>
  <c r="J56"/>
  <c r="G56"/>
  <c r="F56"/>
  <c r="E56"/>
  <c r="D56"/>
  <c r="C56"/>
  <c r="L55"/>
  <c r="J55"/>
  <c r="G55"/>
  <c r="F55"/>
  <c r="E55"/>
  <c r="D55"/>
  <c r="C55"/>
  <c r="L54"/>
  <c r="J54"/>
  <c r="G54"/>
  <c r="F54"/>
  <c r="E54"/>
  <c r="D54"/>
  <c r="C54"/>
  <c r="L53"/>
  <c r="J53"/>
  <c r="G53"/>
  <c r="F53"/>
  <c r="E53"/>
  <c r="D53"/>
  <c r="C53"/>
  <c r="L52"/>
  <c r="J52"/>
  <c r="G52"/>
  <c r="F52"/>
  <c r="E52"/>
  <c r="D52"/>
  <c r="C52"/>
  <c r="L51"/>
  <c r="J51"/>
  <c r="G51"/>
  <c r="F51"/>
  <c r="E51"/>
  <c r="D51"/>
  <c r="C51"/>
  <c r="L50"/>
  <c r="J50"/>
  <c r="G50"/>
  <c r="F50"/>
  <c r="E50"/>
  <c r="D50"/>
  <c r="C50"/>
  <c r="L49"/>
  <c r="J49"/>
  <c r="G49"/>
  <c r="F49"/>
  <c r="E49"/>
  <c r="D49"/>
  <c r="C49"/>
  <c r="L48"/>
  <c r="J48"/>
  <c r="G48"/>
  <c r="F48"/>
  <c r="E48"/>
  <c r="D48"/>
  <c r="C4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G44"/>
  <c r="F44"/>
  <c r="E44"/>
  <c r="D44"/>
  <c r="C44"/>
  <c r="L31"/>
  <c r="G31"/>
  <c r="F31"/>
  <c r="E31"/>
  <c r="D31"/>
  <c r="C31"/>
  <c r="L30"/>
  <c r="J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G12"/>
  <c r="F12"/>
  <c r="E12"/>
  <c r="D12"/>
  <c r="C12"/>
  <c r="L11"/>
  <c r="J11"/>
  <c r="G11"/>
  <c r="F11"/>
  <c r="E11"/>
  <c r="D11"/>
  <c r="C11"/>
  <c r="L74" i="1"/>
  <c r="J74"/>
  <c r="G74"/>
  <c r="F74"/>
  <c r="E74"/>
  <c r="D74"/>
  <c r="C74"/>
  <c r="L73"/>
  <c r="J73"/>
  <c r="G73"/>
  <c r="F73"/>
  <c r="E73"/>
  <c r="D73"/>
  <c r="C73"/>
  <c r="L72"/>
  <c r="J72"/>
  <c r="G72"/>
  <c r="F72"/>
  <c r="E72"/>
  <c r="D72"/>
  <c r="C72"/>
  <c r="L71"/>
  <c r="J71"/>
  <c r="G71"/>
  <c r="F71"/>
  <c r="E71"/>
  <c r="D71"/>
  <c r="C71"/>
  <c r="L70"/>
  <c r="J70"/>
  <c r="F70"/>
  <c r="E70"/>
  <c r="D70"/>
  <c r="C70"/>
  <c r="L69"/>
  <c r="J69"/>
  <c r="G69"/>
  <c r="F69"/>
  <c r="E69"/>
  <c r="D69"/>
  <c r="C69"/>
  <c r="L68"/>
  <c r="J68"/>
  <c r="G68"/>
  <c r="F68"/>
  <c r="E68"/>
  <c r="D68"/>
  <c r="C68"/>
  <c r="L65"/>
  <c r="J65"/>
  <c r="G65"/>
  <c r="F65"/>
  <c r="E65"/>
  <c r="D65"/>
  <c r="C65"/>
  <c r="L64"/>
  <c r="J64"/>
  <c r="G64"/>
  <c r="F64"/>
  <c r="E64"/>
  <c r="D64"/>
  <c r="C64"/>
  <c r="L63"/>
  <c r="J63"/>
  <c r="G63"/>
  <c r="F63"/>
  <c r="E63"/>
  <c r="D63"/>
  <c r="C63"/>
  <c r="L62"/>
  <c r="J62"/>
  <c r="G62"/>
  <c r="F62"/>
  <c r="E62"/>
  <c r="D62"/>
  <c r="C62"/>
  <c r="L61"/>
  <c r="J61"/>
  <c r="G61"/>
  <c r="F61"/>
  <c r="E61"/>
  <c r="D61"/>
  <c r="C61"/>
  <c r="L60"/>
  <c r="J60"/>
  <c r="G60"/>
  <c r="F60"/>
  <c r="E60"/>
  <c r="D60"/>
  <c r="C60"/>
  <c r="L59"/>
  <c r="J59"/>
  <c r="G59"/>
  <c r="F59"/>
  <c r="E59"/>
  <c r="D59"/>
  <c r="C59"/>
  <c r="L58"/>
  <c r="J58"/>
  <c r="G58"/>
  <c r="F58"/>
  <c r="E58"/>
  <c r="D58"/>
  <c r="C58"/>
  <c r="L47"/>
  <c r="J47"/>
  <c r="G47"/>
  <c r="F47"/>
  <c r="E47"/>
  <c r="D47"/>
  <c r="C47"/>
  <c r="L46"/>
  <c r="J46"/>
  <c r="G46"/>
  <c r="F46"/>
  <c r="E46"/>
  <c r="D46"/>
  <c r="C46"/>
  <c r="L45"/>
  <c r="J45"/>
  <c r="G45"/>
  <c r="F45"/>
  <c r="E45"/>
  <c r="D45"/>
  <c r="C45"/>
  <c r="L44"/>
  <c r="J44"/>
  <c r="G44"/>
  <c r="F44"/>
  <c r="E44"/>
  <c r="D44"/>
  <c r="C44"/>
  <c r="L43"/>
  <c r="J43"/>
  <c r="G43"/>
  <c r="F43"/>
  <c r="E43"/>
  <c r="D43"/>
  <c r="C43"/>
  <c r="L42"/>
  <c r="J42"/>
  <c r="G42"/>
  <c r="F42"/>
  <c r="E42"/>
  <c r="D42"/>
  <c r="C42"/>
  <c r="L41"/>
  <c r="J41"/>
  <c r="G41"/>
  <c r="F41"/>
  <c r="E41"/>
  <c r="D41"/>
  <c r="C41"/>
  <c r="L30"/>
  <c r="G30"/>
  <c r="F30"/>
  <c r="E30"/>
  <c r="D30"/>
  <c r="C30"/>
  <c r="L29"/>
  <c r="J29"/>
  <c r="G29"/>
  <c r="F29"/>
  <c r="E29"/>
  <c r="D29"/>
  <c r="C29"/>
  <c r="L28"/>
  <c r="J28"/>
  <c r="G28"/>
  <c r="F28"/>
  <c r="E28"/>
  <c r="D28"/>
  <c r="C28"/>
  <c r="L27"/>
  <c r="J27"/>
  <c r="G27"/>
  <c r="F27"/>
  <c r="E27"/>
  <c r="D27"/>
  <c r="C27"/>
  <c r="L26"/>
  <c r="J26"/>
  <c r="G26"/>
  <c r="F26"/>
  <c r="E26"/>
  <c r="D26"/>
  <c r="C26"/>
  <c r="L25"/>
  <c r="J25"/>
  <c r="G25"/>
  <c r="F25"/>
  <c r="E25"/>
  <c r="D25"/>
  <c r="C25"/>
  <c r="L24"/>
  <c r="J24"/>
  <c r="G24"/>
  <c r="F24"/>
  <c r="E24"/>
  <c r="D24"/>
  <c r="C24"/>
  <c r="L23"/>
  <c r="J23"/>
  <c r="G23"/>
  <c r="F23"/>
  <c r="E23"/>
  <c r="D23"/>
  <c r="C23"/>
  <c r="L22"/>
  <c r="J22"/>
  <c r="G22"/>
  <c r="F22"/>
  <c r="E22"/>
  <c r="D22"/>
  <c r="C22"/>
  <c r="L21"/>
  <c r="J21"/>
  <c r="G21"/>
  <c r="F21"/>
  <c r="E21"/>
  <c r="D21"/>
  <c r="C21"/>
  <c r="L20"/>
  <c r="J20"/>
  <c r="G20"/>
  <c r="F20"/>
  <c r="E20"/>
  <c r="D20"/>
  <c r="C20"/>
  <c r="L19"/>
  <c r="J19"/>
  <c r="G19"/>
  <c r="F19"/>
  <c r="E19"/>
  <c r="D19"/>
  <c r="C19"/>
  <c r="L18"/>
  <c r="J18"/>
  <c r="G18"/>
  <c r="F18"/>
  <c r="E18"/>
  <c r="D18"/>
  <c r="C18"/>
  <c r="L17"/>
  <c r="J17"/>
  <c r="G17"/>
  <c r="F17"/>
  <c r="E17"/>
  <c r="D17"/>
  <c r="C17"/>
  <c r="L16"/>
  <c r="J16"/>
  <c r="G16"/>
  <c r="F16"/>
  <c r="E16"/>
  <c r="D16"/>
  <c r="C16"/>
  <c r="L15"/>
  <c r="J15"/>
  <c r="G15"/>
  <c r="F15"/>
  <c r="E15"/>
  <c r="D15"/>
  <c r="C15"/>
  <c r="L14"/>
  <c r="J14"/>
  <c r="G14"/>
  <c r="F14"/>
  <c r="E14"/>
  <c r="D14"/>
  <c r="C14"/>
  <c r="L13"/>
  <c r="J13"/>
  <c r="G13"/>
  <c r="F13"/>
  <c r="E13"/>
  <c r="D13"/>
  <c r="C13"/>
  <c r="L12"/>
  <c r="J12"/>
  <c r="G12"/>
  <c r="F12"/>
  <c r="E12"/>
  <c r="D12"/>
  <c r="C12"/>
  <c r="L11"/>
  <c r="J11"/>
  <c r="G11"/>
  <c r="F11"/>
  <c r="E11"/>
  <c r="D11"/>
  <c r="C11"/>
</calcChain>
</file>

<file path=xl/sharedStrings.xml><?xml version="1.0" encoding="utf-8"?>
<sst xmlns="http://schemas.openxmlformats.org/spreadsheetml/2006/main" count="1996" uniqueCount="367">
  <si>
    <t>Департамент по делам молодёжи, физической культуре и спорту Ярославской области</t>
  </si>
  <si>
    <t>ЛЁГКАЯ АТЛЕТИКА</t>
  </si>
  <si>
    <t>Открытое первенство Ярославской области</t>
  </si>
  <si>
    <t>Первенство Северо-Западного Федерального округа России</t>
  </si>
  <si>
    <t>М = 6,39  М23= 6,45  М20= 6,51</t>
  </si>
  <si>
    <t>Результаты личного первенства</t>
  </si>
  <si>
    <t>Е = 6,42  Е23= 6,50   Е20= 6,51</t>
  </si>
  <si>
    <t>Женщины, бег на 60 м</t>
  </si>
  <si>
    <t>л/а манеж "Ярославль"</t>
  </si>
  <si>
    <t>Р = 6,52  Р23= 6,59  Р20= 6,69</t>
  </si>
  <si>
    <t>14-15 января 2012 г.</t>
  </si>
  <si>
    <t>Р18= 6,71</t>
  </si>
  <si>
    <t>Забеги</t>
  </si>
  <si>
    <t>14.01.2012г. - 11:30</t>
  </si>
  <si>
    <t>Рманежа = 7,47  Р23= 7,47  Р20= 7,54 Р18=7,64 Р16=7,5</t>
  </si>
  <si>
    <t>Финал</t>
  </si>
  <si>
    <t>14.01.2012г. - 15:10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</si>
  <si>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</si>
  <si>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</si>
  <si>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</si>
  <si>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</si>
  <si>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</si>
  <si>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</si>
  <si>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</si>
  <si>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</si>
  <si>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</si>
  <si>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</si>
  <si>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</si>
  <si>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</si>
  <si>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</si>
  <si>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Девушки 1995-1996 г.р.</t>
  </si>
  <si>
    <t>л</t>
  </si>
  <si>
    <t>пр. 163.6</t>
  </si>
  <si>
    <t>14.01.2012г. - 11:50</t>
  </si>
  <si>
    <t>Юниорки 1993-1994 г.р.</t>
  </si>
  <si>
    <t>14.01.2012г. - 15:15</t>
  </si>
  <si>
    <t xml:space="preserve"> </t>
  </si>
  <si>
    <t>Открытый чемпионат и первенство Ярославской области</t>
  </si>
  <si>
    <t>Чемпионат и первенство Северо-Западного Федерального округа России</t>
  </si>
  <si>
    <t>14.01.2012г. - 12:00</t>
  </si>
  <si>
    <t>14.01.2012г. - 15:20</t>
  </si>
  <si>
    <t>Юниорки 1990-1992 г.р.</t>
  </si>
  <si>
    <t>14.01.2012г. - 12:05</t>
  </si>
  <si>
    <t>Женщины</t>
  </si>
  <si>
    <t>14.01.2012г. - 15:25</t>
  </si>
  <si>
    <t>диск.</t>
  </si>
  <si>
    <t>Организация</t>
  </si>
  <si>
    <t xml:space="preserve"> бег на 60 м</t>
  </si>
  <si>
    <t>14.01.2012г. - 12:15</t>
  </si>
  <si>
    <t>Рманежа = 6,80  Р23= 6,85  Р20= 6,97 Р18=7,09 Р16=6,8</t>
  </si>
  <si>
    <t>14.01.2012г. - 15:30</t>
  </si>
  <si>
    <t>Юноши 1995-1996 г.р.</t>
  </si>
  <si>
    <t>1р</t>
  </si>
  <si>
    <t>162.2</t>
  </si>
  <si>
    <t xml:space="preserve">о </t>
  </si>
  <si>
    <t>14.01.2012г. - 12:40</t>
  </si>
  <si>
    <t>14.01.2012г. - 15:35</t>
  </si>
  <si>
    <t>Юниоры 1993-1994 г.р.</t>
  </si>
  <si>
    <t>КМС</t>
  </si>
  <si>
    <t>14.01.2012г. - 12:55</t>
  </si>
  <si>
    <t>14.01.2012г. - 15:40</t>
  </si>
  <si>
    <t>Юниоры 1990-1992 г.р.</t>
  </si>
  <si>
    <t>14.01.2012г. - 13:00</t>
  </si>
  <si>
    <t>Мужчины</t>
  </si>
  <si>
    <t>14.01.2012г. - 15:45</t>
  </si>
  <si>
    <t>мс</t>
  </si>
  <si>
    <t>20+5</t>
  </si>
  <si>
    <t>М = 21,87  М23= 22,40  М20= 22,40</t>
  </si>
  <si>
    <t>Е = 22,10  Е23= 22,58   Е20= 22,58</t>
  </si>
  <si>
    <t>Женщины, бег на 200 м</t>
  </si>
  <si>
    <t>Р = 22,10  Р23= 22,79  Р20= 23,44</t>
  </si>
  <si>
    <t>Р18= 24,03</t>
  </si>
  <si>
    <t>15.01.2012г. - 10:35</t>
  </si>
  <si>
    <t>Рманежа = 24,27  Р23= 24,27  Р20= 24,78 Р18=25,24 Р16=26,31</t>
  </si>
  <si>
    <t>15.01.2012г. - 16:25</t>
  </si>
  <si>
    <t>справка</t>
  </si>
  <si>
    <t>бег на 200 м</t>
  </si>
  <si>
    <t>15.01.2012г. - 11:00</t>
  </si>
  <si>
    <t>15.01.2012г. - 16:30</t>
  </si>
  <si>
    <t>162.6</t>
  </si>
  <si>
    <t>163.6</t>
  </si>
  <si>
    <t>15.01.2012г. - 11:15</t>
  </si>
  <si>
    <t>15.01.2012г. - 16:35</t>
  </si>
  <si>
    <t>15.01.2012г. - 11:25</t>
  </si>
  <si>
    <t>15.01.2012г. - 16:40</t>
  </si>
  <si>
    <t>М = 19,92  М23= 20,26  М20= 20,37</t>
  </si>
  <si>
    <t>Е = 20,25  Е23= 20,36   Е20= 20,57</t>
  </si>
  <si>
    <t>Р = 20,53  Р23= 20,82  Р20= 21,22</t>
  </si>
  <si>
    <t>Р18= 21,89</t>
  </si>
  <si>
    <t>15.01.2012г. - 11:45</t>
  </si>
  <si>
    <t>Рманежа = 21,94  Р23= 22,29  Р20= 22,75 Р18=22,92 Р16=23,4</t>
  </si>
  <si>
    <t>15.01.2012г. - 16:45</t>
  </si>
  <si>
    <t xml:space="preserve">диск. </t>
  </si>
  <si>
    <t>15.01.2012г. - 12:10</t>
  </si>
  <si>
    <t>15.01.2012г. - 16:50</t>
  </si>
  <si>
    <t xml:space="preserve"> бег на 200 м</t>
  </si>
  <si>
    <t>15.01.2012г. - 12:30</t>
  </si>
  <si>
    <t>15.01.2012г. - 16:55</t>
  </si>
  <si>
    <t>15.01.2012г. - 12:45</t>
  </si>
  <si>
    <t>15.01.2012г. - 17:00</t>
  </si>
  <si>
    <t>кмс</t>
  </si>
  <si>
    <t>М = 49,59  М23= 49,76  М20= 50,82</t>
  </si>
  <si>
    <t>Е = 49,59  Е23= 49,76   Е20= 52,32</t>
  </si>
  <si>
    <t xml:space="preserve"> бег на 400 м</t>
  </si>
  <si>
    <t>Р = 49,68  Р23= 50,15  Р20= 52,32</t>
  </si>
  <si>
    <t>Р18= 54,77</t>
  </si>
  <si>
    <t>Фин. забеги</t>
  </si>
  <si>
    <t>14.01.2012г. - 17:30</t>
  </si>
  <si>
    <t>Рманежа = 55,07  Р23= 55,79  Р20= 56,02 Р18=58,22 Р16=58,57</t>
  </si>
  <si>
    <t>14.01.2012г. - 17:50</t>
  </si>
  <si>
    <t>Женщины, бег на 400 м</t>
  </si>
  <si>
    <t>14.01.2012г. - 18:00</t>
  </si>
  <si>
    <t>14.01.2012г. - 18:10</t>
  </si>
  <si>
    <t>МС</t>
  </si>
  <si>
    <t>М = 44,57  М23= 44,57  М20= 44,93</t>
  </si>
  <si>
    <t>Е = 45,05  Е23= 45,39   Е20= 46,39</t>
  </si>
  <si>
    <t>Р = 45,90  Р23= 46,18  Р20= 46,72</t>
  </si>
  <si>
    <t>Р18= 48,65</t>
  </si>
  <si>
    <t>14.01.2012г. - 18:20</t>
  </si>
  <si>
    <t>Рманежа = 48,62  Р23= 49,09  Р20= 49,96 Р18=50,54 Р16=51,34</t>
  </si>
  <si>
    <t>бег на 400 м</t>
  </si>
  <si>
    <t>14.01.2012г. - 18:55</t>
  </si>
  <si>
    <t>14.01.2012г. - 19:15</t>
  </si>
  <si>
    <t>14.01.2012г. - 19:25</t>
  </si>
  <si>
    <t>М = 1:55,82  М23= 1:57,55  М20= 2:01,03</t>
  </si>
  <si>
    <t>Е = 1:55,82  Е23= 1:58,42   Е20= 2:01,85</t>
  </si>
  <si>
    <t xml:space="preserve"> бег на 800 м</t>
  </si>
  <si>
    <t>Р = 1:57,47  Р23= 1:59,71  Р20= 2:04,38</t>
  </si>
  <si>
    <t>Р18= 2:06,31</t>
  </si>
  <si>
    <t>15.01.2012г. - 14:45</t>
  </si>
  <si>
    <t>Рманежа = 2:02,26  Р23= 2:03,34  Р20= 2:07,27  Р18=2:14,8 Р16=2:15,64</t>
  </si>
  <si>
    <t>15.01.2012г. - 14:50</t>
  </si>
  <si>
    <t>пр.163.6</t>
  </si>
  <si>
    <t>15.01.2012г. - 14:55</t>
  </si>
  <si>
    <t>15.01.2012г. - 15:00</t>
  </si>
  <si>
    <t>17+5</t>
  </si>
  <si>
    <t>М = 1:42,67  М23= 1:44,15  М20= 1:44,35</t>
  </si>
  <si>
    <t>Е = 1:42,67  Е23= 1:44,15   Е20= 1:44,35</t>
  </si>
  <si>
    <t>Р = 1:44,15  Р23= 1:44,15  Р20= 1:44,35</t>
  </si>
  <si>
    <t>Р18= 1:54,03</t>
  </si>
  <si>
    <t>15.01.2012г. - 15:30</t>
  </si>
  <si>
    <t>Рманежа = 1:50,53  Р23= 1:52,29  Р20= 1:52,29 Р18=1:52,29 Р16=2:00,04</t>
  </si>
  <si>
    <t>РМ</t>
  </si>
  <si>
    <t xml:space="preserve">пр. </t>
  </si>
  <si>
    <t>163.3</t>
  </si>
  <si>
    <t>15.01.2012г. - 15:45</t>
  </si>
  <si>
    <t>Мужчины, бег на 800 м</t>
  </si>
  <si>
    <t>15.01.2012г. - 16:00</t>
  </si>
  <si>
    <t>15.01.2012г. - 16:10</t>
  </si>
  <si>
    <t>М = 3:58,28  М23= 3:59,75  М20= 4:03,28</t>
  </si>
  <si>
    <t>Е = 3:58,28  Е23= 4:03,68   Е20= 4:10,57</t>
  </si>
  <si>
    <t xml:space="preserve"> бег на 1500 м</t>
  </si>
  <si>
    <t>Р = 3:58,28  Р23= 4:03,68  Р20= 4:12,0</t>
  </si>
  <si>
    <t>Р18= 4:22,9</t>
  </si>
  <si>
    <t>14.01.2012г. - 15:55</t>
  </si>
  <si>
    <t>Рманежа = 4:18,17  Р23= 4:18,17  Р20= 4:28,34  Р18=4:42,42 Р16=4:47,37</t>
  </si>
  <si>
    <t>14.01.2012г. - 16:05</t>
  </si>
  <si>
    <t>М = 3:31,18  М23= 3:33,08  М20= 3:36,37</t>
  </si>
  <si>
    <t>Е = 3:33,32  Е23= 3:34,99   Е20= 3:39,83</t>
  </si>
  <si>
    <t>Мужчины, бег на 1500 м</t>
  </si>
  <si>
    <t>Р = 3:36,68  Р23= 3:42,13  Р20= 3:48,53</t>
  </si>
  <si>
    <t>Р18= 3:48,95</t>
  </si>
  <si>
    <t>14.01.2012г. - 16:30</t>
  </si>
  <si>
    <t>Рманежа = 3:47,27  Р23= 3:53,96 Р20= 3:59,30 Р18=3:59,30 Р16=4:21,88</t>
  </si>
  <si>
    <t>14.01.2012г. - 16:35</t>
  </si>
  <si>
    <t>14.01.2012г. - 17:05</t>
  </si>
  <si>
    <t>14.01.2012г. - 17:10</t>
  </si>
  <si>
    <t>Е = 6,45  Е23= 6,50   Е20= 6,51</t>
  </si>
  <si>
    <t>15.01.2012г. - 13:00</t>
  </si>
  <si>
    <t>Рманежа = 9:23,6  Р23= 9:26,35  Р20= 9:34,73  Р18=10:05,98 Р16=10:12,19</t>
  </si>
  <si>
    <t>бег на 3000 м</t>
  </si>
  <si>
    <t>М = 7:24,90  М23= 7:24,90  М20= 7:38,03</t>
  </si>
  <si>
    <t>Е = 7:32,41  Е23= 7:45,46  Е20= 8:00,35</t>
  </si>
  <si>
    <t>Р = 7:42,54  Р23= 7:55,12  Р20= 8:05,59</t>
  </si>
  <si>
    <t>Р18= 8:19,4</t>
  </si>
  <si>
    <t>15.01.2012г. - 13:15</t>
  </si>
  <si>
    <t>Рманежа = 8:13,51 Р23= 8:20,56 Р20= 8:43,29 Р18=8:47,22 Р16=9:20,5</t>
  </si>
  <si>
    <t>Чемпионат  Северо-Западного Федерального округа России</t>
  </si>
  <si>
    <t>Мужчины, бег на 3000 м</t>
  </si>
  <si>
    <t>15.01.2012г. - 13:25</t>
  </si>
  <si>
    <t>М = 7,68  М23= 7,77  М20= 8,06</t>
  </si>
  <si>
    <t>Е = 7,68  Е23= 7,77   Е20= 8,06</t>
  </si>
  <si>
    <t xml:space="preserve"> бег на 60 м с/б</t>
  </si>
  <si>
    <t>Р = 7,69  Р23= 7,91  Р20= 8,22</t>
  </si>
  <si>
    <t>Р18= 8,19 (76,2 см)</t>
  </si>
  <si>
    <t>15.01.2012г. - 10:20</t>
  </si>
  <si>
    <t>Рманежа = 8,36  Р23= 8,66  Р20= 8,97  Р18=9,17 Р16=10,4</t>
  </si>
  <si>
    <t>15.01.2012г. - 14:25</t>
  </si>
  <si>
    <t>2р</t>
  </si>
  <si>
    <t>М = 7,30  М23= 7,33  М20= 7,55</t>
  </si>
  <si>
    <t>Е = 7,30  Е23= 7,41   Е20= 7,60</t>
  </si>
  <si>
    <t>Мужчины, бег на 60 м с/б</t>
  </si>
  <si>
    <t>Р = 7,44  Р23= 7,52  Р20= 7,66</t>
  </si>
  <si>
    <t>Р18= 7,73</t>
  </si>
  <si>
    <t>15.01.2012г. - 10:00</t>
  </si>
  <si>
    <t>Рманежа = 8,28 Р23= 8,85 Р20= 8,45 Р18=8,64 Р16=8,8</t>
  </si>
  <si>
    <t>15.01.2012г. - 14:10</t>
  </si>
  <si>
    <t>М = 6:08,59  М23= 6:17,95  М20= 6:27,94</t>
  </si>
  <si>
    <t>Е = 6:08,59  Е23= 6:17,95   Е20= 6:27,94</t>
  </si>
  <si>
    <t xml:space="preserve"> 2000 м с/п</t>
  </si>
  <si>
    <t>Р = 6:08,59  Р23= 6:17,95  Р20= 6:27,94</t>
  </si>
  <si>
    <t>Р18= 6:28,73</t>
  </si>
  <si>
    <t>14.01.2012г. - 10:30</t>
  </si>
  <si>
    <t>Рманежа  Р18=7:00,79 Р16=7:23,42</t>
  </si>
  <si>
    <t>М = 5:17,04  М23= 5:24,49  М20= 5:30,6</t>
  </si>
  <si>
    <t>Е = 5:21,56  Е23= 5:24,49   Е20= 5:30,6</t>
  </si>
  <si>
    <t>Р = 5:21,56  Р23= 5:29,36  Р20= 5:37,70</t>
  </si>
  <si>
    <t>Р18= 5:47,31</t>
  </si>
  <si>
    <t>14.01.2012г. - 10:45</t>
  </si>
  <si>
    <t xml:space="preserve">Рманежа Р18=6:27,97 </t>
  </si>
  <si>
    <t>Юноши 1995-1996 г.р. - 2000 м с/п</t>
  </si>
  <si>
    <t xml:space="preserve"> Чемпионат и первенство Северо-Западного Федерального округа России</t>
  </si>
  <si>
    <t xml:space="preserve"> 3000 м с/п</t>
  </si>
  <si>
    <t>14.01.2012г. - 10:55</t>
  </si>
  <si>
    <t>М = 18:07,08  М23= 18:15,91  М20= 19:04,5</t>
  </si>
  <si>
    <t>Е = 18:07,08  Е23= 18:15,91   Е20= 19:04,5</t>
  </si>
  <si>
    <t xml:space="preserve">с/х 5000 м </t>
  </si>
  <si>
    <t>Р = 18:07,08 Р23= 18:15,91  Р20= 19:27,2</t>
  </si>
  <si>
    <t>Р18= 19:30,08</t>
  </si>
  <si>
    <t>Фин. заход</t>
  </si>
  <si>
    <t>Рманежа = 21:10,9 Р23= 21:30,5 Р20= 21:30,5 Р18=21:30,5 Р16=26:27,0</t>
  </si>
  <si>
    <t>М = 8,79  М23= 8,56  М20= 8,22</t>
  </si>
  <si>
    <t>л/а манеж "Ярославль", г. Ярославль</t>
  </si>
  <si>
    <t>Е = 8,71  Е23= 8,56   Е20= 8,22</t>
  </si>
  <si>
    <t>Прыжки в длину</t>
  </si>
  <si>
    <t>Р = 8,43 Р23= 8,41  Р20= 7,95</t>
  </si>
  <si>
    <t>Р18= 7,76</t>
  </si>
  <si>
    <t>Рманежа = 7,50  Р23= 7,02  Р20= 6,93 Р18=6,93 Р16=6,04</t>
  </si>
  <si>
    <t>Финальные соревнования:</t>
  </si>
  <si>
    <t>14.01.2012 г.-10:45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</si>
  <si>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</si>
  <si>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</si>
  <si>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</si>
  <si>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</si>
  <si>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</si>
  <si>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</si>
  <si>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</si>
  <si>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</si>
  <si>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14.01.2012 г.-13:00</t>
  </si>
  <si>
    <t>М = 7,37  М23= 7,29  М20= 6,88</t>
  </si>
  <si>
    <t>Е = 7,37  Е23= 7,29   Е20= 6,88</t>
  </si>
  <si>
    <t>Р = 7,30 Р23= 6,95  Р20= 6,87</t>
  </si>
  <si>
    <t>Р18= 6,52</t>
  </si>
  <si>
    <t>Рманежа = 6,22  Р23= 5,98  Р20= 5,55 Р18=5,55 Р16=5,53</t>
  </si>
  <si>
    <r>
      <t>14.01.2012 г.-</t>
    </r>
    <r>
      <rPr>
        <b/>
        <i/>
        <sz val="12"/>
        <rFont val="Arial"/>
        <family val="2"/>
        <charset val="204"/>
      </rPr>
      <t>15:10</t>
    </r>
  </si>
  <si>
    <t>14.01.2012 г.-16:30</t>
  </si>
  <si>
    <t>М = 17,90  М23= 17,90 М20= 17,14</t>
  </si>
  <si>
    <t>Е = 17,90  Е23= 17,90   Е20= 17,14</t>
  </si>
  <si>
    <t xml:space="preserve">Тройной прыжок </t>
  </si>
  <si>
    <t>Р = 8,43 Р23= 17,23  Р20= 16,89</t>
  </si>
  <si>
    <t>Р18= 16,23</t>
  </si>
  <si>
    <t>Рманежа = 16,55  Р23= 16,55  Р20= 16,55 Р18=14,25 Р16=12,51</t>
  </si>
  <si>
    <t>15.01.2012 г.-12:00</t>
  </si>
  <si>
    <t>М = 15,36  М23= 14,76  М20= 14,37</t>
  </si>
  <si>
    <t>Е = 15,36  Е23= 14,76   Е20= 14,18</t>
  </si>
  <si>
    <t>Р = 15,36 Р23= 14,44  Р20= 14,13</t>
  </si>
  <si>
    <t>Р18= 13,39</t>
  </si>
  <si>
    <t>Рманежа = 13,76  Р23= 13,29  Р20= 12,90 Р18=12,90 Р16=10,86</t>
  </si>
  <si>
    <t>15.01.2012 г.-10:00</t>
  </si>
  <si>
    <t>н/я</t>
  </si>
  <si>
    <t>М = 22,66  М23= 21,732 М20= 22,35</t>
  </si>
  <si>
    <t>Е = 22,55  Е23= 21,24   Е20= 22,35</t>
  </si>
  <si>
    <t>Толкание ядра</t>
  </si>
  <si>
    <t>Р = 21,40 Р23= 20,75  Р20= 20,62</t>
  </si>
  <si>
    <t>Р18= 19,27</t>
  </si>
  <si>
    <t>Рманежа = 16,40  Р23= 16,01  Р20= 15,58 Р18=15,17 Р16=12,25</t>
  </si>
  <si>
    <t>вес- 5 кг</t>
  </si>
  <si>
    <r>
      <t>14.01.2012 г.-</t>
    </r>
    <r>
      <rPr>
        <b/>
        <i/>
        <sz val="12"/>
        <rFont val="Arial"/>
        <family val="2"/>
        <charset val="204"/>
      </rPr>
      <t>12:20</t>
    </r>
  </si>
  <si>
    <t>20+3</t>
  </si>
  <si>
    <t>17+3</t>
  </si>
  <si>
    <t>15+3</t>
  </si>
  <si>
    <t>вес- 6,0 кг</t>
  </si>
  <si>
    <t>14.01.2012 г.-12:20</t>
  </si>
  <si>
    <t>М = 22,50  М23= 21,12 М20= 20,51</t>
  </si>
  <si>
    <t>Е = 22,50  Е23= 21,12   Е20= 20,51</t>
  </si>
  <si>
    <t>Р = 21,14 Р23= 20,70  Р20= 17,50</t>
  </si>
  <si>
    <t>Р18= 16,55, 17,64 (3 кг)</t>
  </si>
  <si>
    <t>Рманежа = 15,12  Р23= 12,88  Р20= 12,88 Р18=12,88 Р16=12,88</t>
  </si>
  <si>
    <t>вес- 3 кг</t>
  </si>
  <si>
    <t>14.01.2012 г.-15:20</t>
  </si>
  <si>
    <t>вес- 4 кг</t>
  </si>
  <si>
    <t>Нач. выс.</t>
  </si>
  <si>
    <t>Высоты</t>
  </si>
  <si>
    <t>А</t>
  </si>
  <si>
    <t>Б</t>
  </si>
  <si>
    <t>Рез-т</t>
  </si>
  <si>
    <t>о</t>
  </si>
  <si>
    <t>ххх</t>
  </si>
  <si>
    <t>хо</t>
  </si>
  <si>
    <t>хх</t>
  </si>
  <si>
    <t>ххо</t>
  </si>
  <si>
    <t>М = 2,08  М23= 2,05  М20= 1,96</t>
  </si>
  <si>
    <t>Е = 2,08  Е23= 2,05   Е20= 1,96</t>
  </si>
  <si>
    <t>Р = 2,04 Р23= 2,04  Р20= 1,95</t>
  </si>
  <si>
    <t>Прыжки в высоту</t>
  </si>
  <si>
    <t>Р18= 1,95</t>
  </si>
  <si>
    <t>Рманежа = 1,75  Р23= 1,72  Р20= 1,72 Р18=1,70 Р16=1,65</t>
  </si>
  <si>
    <t>14.01.2012 г.-11:00</t>
  </si>
  <si>
    <t>очки</t>
  </si>
  <si>
    <t>М = 2,43  М23= 2,43  М20= 2,35</t>
  </si>
  <si>
    <t>Е = 2,42  Е23= 2,41   Е20= 2,35</t>
  </si>
  <si>
    <t>Р = 2,40 Р23= 2,39  Р20= 2,29</t>
  </si>
  <si>
    <t>Р18= 2,23</t>
  </si>
  <si>
    <t>Рманежа = 2,29  Р23= 2,25  Р20= 2,25 Р18=2,8 Р16=1,75</t>
  </si>
  <si>
    <t>14.01.2012 г.-15:10</t>
  </si>
  <si>
    <t>14.01.2012 г.-17:20</t>
  </si>
  <si>
    <t>л/а манеж "Ярославль",  г. Ярославль</t>
  </si>
  <si>
    <t>М = 1:32,41  М23= 1:33,1  М20= 1:35,86</t>
  </si>
  <si>
    <t>Е = 1:32,41  Е23= 1:33,1  Е20= 1:36,05</t>
  </si>
  <si>
    <t>Р = 1:32,41 Р23= 1:35,57  Р20= 1:36,82</t>
  </si>
  <si>
    <t>Р18= 1:40,3</t>
  </si>
  <si>
    <t>Эстафета 4 х200 м</t>
  </si>
  <si>
    <t>15.01.2012г. - 17:10</t>
  </si>
  <si>
    <t>Рманежа = 1:43,01  Р23= 1:43,01  Р20= 1:45,25  Р18=1:47,39 Р16=1:50,6</t>
  </si>
  <si>
    <t>Заявл. разряд</t>
  </si>
  <si>
    <t>Вып.
разряд</t>
  </si>
  <si>
    <t>О</t>
  </si>
  <si>
    <t>Разряд</t>
  </si>
  <si>
    <t>Чемпионат Северо-Западного Федерального округа России</t>
  </si>
  <si>
    <t>М = 1:22,11  М23= 1:25,36  М20= 1:25,36</t>
  </si>
  <si>
    <t>Е = 1:22,11  Е23= 1:25,36  Е20= 1:25,36</t>
  </si>
  <si>
    <t>Р = 1:23,04 Р23= 1:26,18  Р20= 1:26,18</t>
  </si>
  <si>
    <t>Р18= 1:30,84</t>
  </si>
  <si>
    <t>15.01.2012г. - 17:35</t>
  </si>
  <si>
    <t>Рманежа = 1:30,25 Р23= 1:30,25 Р20= 1:32,79 Р18=1:33,29 Р16=1:43,0</t>
  </si>
  <si>
    <t xml:space="preserve"> пр.163.6</t>
  </si>
  <si>
    <t>М = 4991  М23= 4948 М20= 4535</t>
  </si>
  <si>
    <t>Е = 4991  Е23= 4948   Е20= 4535</t>
  </si>
  <si>
    <t>Р = 4991 Р23= 4855  Р20= 4513</t>
  </si>
  <si>
    <t>Пятиборье</t>
  </si>
  <si>
    <t>Р18= 4187, 4082 (762 мм), 3996 (762 мм, 3 кг)</t>
  </si>
  <si>
    <t>Рманежа = 3681  Р23= 3681  Р20= 3681 Р18=2923</t>
  </si>
  <si>
    <t>60с/б</t>
  </si>
  <si>
    <t>выс</t>
  </si>
  <si>
    <t>длина</t>
  </si>
  <si>
    <t>ядро</t>
  </si>
  <si>
    <t>Сумма</t>
  </si>
  <si>
    <t xml:space="preserve"> Вып.
разр.</t>
  </si>
  <si>
    <t>Г. р.</t>
  </si>
  <si>
    <t>Шестиборье</t>
  </si>
  <si>
    <t>Р18= 4912</t>
  </si>
  <si>
    <t>Рманежа Р18=3997</t>
  </si>
  <si>
    <t>60 с/б</t>
  </si>
  <si>
    <t>2.48.60</t>
  </si>
  <si>
    <t>3.08.45</t>
  </si>
  <si>
    <t>3.08.92</t>
  </si>
  <si>
    <t>15+5</t>
  </si>
  <si>
    <t>Главный судья, ВК                                                        К.Н. Круговой</t>
  </si>
  <si>
    <t>Главный секретарь, РК                                                  Н.Г.Пушкина</t>
  </si>
  <si>
    <t>ЧЕМПИОНАТ  И  ПЕРВЕНСТВО</t>
  </si>
  <si>
    <t>СЕВЕРО-ЗАПАДНОГО  ФЕДЕРАЛЬНОГО  ОКРУГА  РОССИИ</t>
  </si>
  <si>
    <t>ПО  ЛЁГКОЙ  АТЛЕТИКЕ</t>
  </si>
  <si>
    <t>Легкоатлетический манеж "Ярославль", г. Ярославль</t>
  </si>
  <si>
    <t>Командный зачёт</t>
  </si>
  <si>
    <t>Регион</t>
  </si>
  <si>
    <t>Костромская</t>
  </si>
  <si>
    <t>Мурманская</t>
  </si>
  <si>
    <t>Вологодская</t>
  </si>
  <si>
    <t>Ивановская</t>
  </si>
  <si>
    <t>Владимиррская</t>
  </si>
  <si>
    <t>Архангельская</t>
  </si>
  <si>
    <t>Карелия</t>
  </si>
  <si>
    <t>Псковская</t>
  </si>
  <si>
    <t>Новгородская</t>
  </si>
  <si>
    <t>Калининградская</t>
  </si>
  <si>
    <t>Коми</t>
  </si>
  <si>
    <t>Рман</t>
  </si>
</sst>
</file>

<file path=xl/styles.xml><?xml version="1.0" encoding="utf-8"?>
<styleSheet xmlns="http://schemas.openxmlformats.org/spreadsheetml/2006/main">
  <numFmts count="8">
    <numFmt numFmtId="164" formatCode="ss.00;@"/>
    <numFmt numFmtId="165" formatCode="ss.0;@"/>
    <numFmt numFmtId="166" formatCode="s.00;@"/>
    <numFmt numFmtId="167" formatCode="ss.0"/>
    <numFmt numFmtId="168" formatCode="m:ss.00;@"/>
    <numFmt numFmtId="169" formatCode="dd/mm/yy;@"/>
    <numFmt numFmtId="170" formatCode="m:ss.0;@"/>
    <numFmt numFmtId="171" formatCode="m:ss.00"/>
  </numFmts>
  <fonts count="71">
    <font>
      <sz val="11"/>
      <color theme="1"/>
      <name val="Calibri"/>
      <family val="2"/>
      <charset val="204"/>
      <scheme val="minor"/>
    </font>
    <font>
      <sz val="16"/>
      <name val="Cambria"/>
      <family val="1"/>
      <charset val="204"/>
      <scheme val="maj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</font>
    <font>
      <b/>
      <i/>
      <sz val="12"/>
      <name val="Arial"/>
      <family val="2"/>
      <charset val="204"/>
    </font>
    <font>
      <b/>
      <sz val="14"/>
      <color rgb="FFFF0000"/>
      <name val="Cambria"/>
      <family val="1"/>
      <charset val="204"/>
      <scheme val="major"/>
    </font>
    <font>
      <b/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20"/>
      <name val="Cambria"/>
      <family val="1"/>
      <charset val="204"/>
    </font>
    <font>
      <i/>
      <sz val="20"/>
      <name val="Cambria"/>
      <family val="1"/>
      <charset val="204"/>
    </font>
    <font>
      <b/>
      <sz val="14"/>
      <name val="Cambria"/>
      <family val="1"/>
      <charset val="204"/>
    </font>
    <font>
      <b/>
      <sz val="16"/>
      <name val="Cambria"/>
      <family val="1"/>
      <charset val="204"/>
    </font>
    <font>
      <sz val="10"/>
      <color indexed="8"/>
      <name val="Arial"/>
      <family val="2"/>
      <charset val="204"/>
    </font>
    <font>
      <b/>
      <i/>
      <sz val="14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2"/>
      <name val="Arial"/>
      <family val="2"/>
    </font>
    <font>
      <sz val="12"/>
      <color indexed="8"/>
      <name val="Arial"/>
      <family val="2"/>
    </font>
    <font>
      <b/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sz val="16"/>
      <name val="Arial"/>
      <family val="2"/>
      <charset val="204"/>
    </font>
    <font>
      <b/>
      <sz val="18"/>
      <name val="Cambria"/>
      <family val="1"/>
      <charset val="204"/>
    </font>
    <font>
      <sz val="8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i/>
      <sz val="14"/>
      <color indexed="8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b/>
      <sz val="12"/>
      <name val="Cambria"/>
      <family val="1"/>
      <charset val="204"/>
      <scheme val="major"/>
    </font>
    <font>
      <b/>
      <i/>
      <sz val="16"/>
      <name val="Courier"/>
      <family val="1"/>
      <charset val="204"/>
    </font>
    <font>
      <sz val="20"/>
      <color rgb="FFFF0000"/>
      <name val="Arial"/>
      <family val="2"/>
      <charset val="204"/>
    </font>
    <font>
      <sz val="36"/>
      <color rgb="FFFF0000"/>
      <name val="Arial"/>
      <family val="2"/>
      <charset val="204"/>
    </font>
    <font>
      <b/>
      <sz val="20"/>
      <color rgb="FFFF0000"/>
      <name val="Arial"/>
      <family val="2"/>
      <charset val="204"/>
    </font>
    <font>
      <sz val="20"/>
      <color rgb="FF0070C0"/>
      <name val="Arial"/>
      <family val="2"/>
      <charset val="204"/>
    </font>
    <font>
      <sz val="36"/>
      <color rgb="FF0070C0"/>
      <name val="Arial"/>
      <family val="2"/>
      <charset val="204"/>
    </font>
    <font>
      <b/>
      <sz val="20"/>
      <color rgb="FF0070C0"/>
      <name val="Arial"/>
      <family val="2"/>
      <charset val="204"/>
    </font>
    <font>
      <sz val="20"/>
      <color rgb="FF00B050"/>
      <name val="Arial"/>
      <family val="2"/>
      <charset val="204"/>
    </font>
    <font>
      <sz val="36"/>
      <color rgb="FF00B050"/>
      <name val="Arial"/>
      <family val="2"/>
      <charset val="204"/>
    </font>
    <font>
      <b/>
      <sz val="20"/>
      <color rgb="FF00B050"/>
      <name val="Arial"/>
      <family val="2"/>
      <charset val="204"/>
    </font>
    <font>
      <sz val="20"/>
      <name val="Arial"/>
      <family val="2"/>
      <charset val="204"/>
    </font>
    <font>
      <sz val="36"/>
      <name val="Arial"/>
      <family val="2"/>
      <charset val="204"/>
    </font>
    <font>
      <b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0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13">
    <xf numFmtId="0" fontId="0" fillId="0" borderId="0" xfId="0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14" fontId="4" fillId="0" borderId="0" xfId="0" applyNumberFormat="1" applyFont="1" applyAlignment="1"/>
    <xf numFmtId="0" fontId="4" fillId="0" borderId="0" xfId="0" applyFont="1" applyBorder="1" applyAlignment="1"/>
    <xf numFmtId="0" fontId="9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2" xfId="0" applyFont="1" applyBorder="1" applyAlignment="1"/>
    <xf numFmtId="0" fontId="10" fillId="0" borderId="2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0" fillId="0" borderId="9" xfId="0" applyFont="1" applyBorder="1"/>
    <xf numFmtId="0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4" fontId="10" fillId="0" borderId="9" xfId="0" applyNumberFormat="1" applyFont="1" applyBorder="1" applyAlignment="1">
      <alignment horizontal="center"/>
    </xf>
    <xf numFmtId="166" fontId="4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Border="1"/>
    <xf numFmtId="166" fontId="0" fillId="0" borderId="9" xfId="0" applyNumberFormat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166" fontId="10" fillId="0" borderId="9" xfId="0" applyNumberFormat="1" applyFont="1" applyBorder="1" applyAlignment="1">
      <alignment horizontal="center"/>
    </xf>
    <xf numFmtId="166" fontId="12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0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166" fontId="12" fillId="0" borderId="10" xfId="0" applyNumberFormat="1" applyFon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4" fillId="0" borderId="0" xfId="0" applyFont="1"/>
    <xf numFmtId="0" fontId="7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4" fontId="4" fillId="0" borderId="9" xfId="0" applyNumberFormat="1" applyFont="1" applyBorder="1" applyAlignment="1"/>
    <xf numFmtId="166" fontId="0" fillId="0" borderId="8" xfId="0" applyNumberForma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/>
    </xf>
    <xf numFmtId="0" fontId="10" fillId="0" borderId="8" xfId="0" applyFont="1" applyBorder="1"/>
    <xf numFmtId="0" fontId="10" fillId="0" borderId="9" xfId="0" applyFont="1" applyBorder="1" applyAlignment="1">
      <alignment vertical="center"/>
    </xf>
    <xf numFmtId="14" fontId="10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166" fontId="10" fillId="0" borderId="9" xfId="0" applyNumberFormat="1" applyFont="1" applyBorder="1" applyAlignment="1">
      <alignment horizontal="center" vertical="center"/>
    </xf>
    <xf numFmtId="14" fontId="10" fillId="0" borderId="10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10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/>
    </xf>
    <xf numFmtId="0" fontId="0" fillId="0" borderId="0" xfId="0" applyBorder="1"/>
    <xf numFmtId="167" fontId="0" fillId="0" borderId="0" xfId="0" applyNumberFormat="1" applyBorder="1"/>
    <xf numFmtId="0" fontId="10" fillId="0" borderId="0" xfId="0" applyFont="1" applyBorder="1"/>
    <xf numFmtId="0" fontId="10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9" xfId="0" applyBorder="1"/>
    <xf numFmtId="0" fontId="0" fillId="0" borderId="8" xfId="0" applyBorder="1"/>
    <xf numFmtId="167" fontId="0" fillId="0" borderId="0" xfId="0" applyNumberFormat="1"/>
    <xf numFmtId="0" fontId="17" fillId="0" borderId="0" xfId="0" applyFont="1" applyAlignment="1"/>
    <xf numFmtId="0" fontId="18" fillId="0" borderId="0" xfId="0" applyFont="1" applyAlignment="1">
      <alignment wrapText="1"/>
    </xf>
    <xf numFmtId="0" fontId="19" fillId="0" borderId="0" xfId="0" applyFont="1"/>
    <xf numFmtId="0" fontId="20" fillId="0" borderId="2" xfId="0" applyFont="1" applyBorder="1" applyAlignment="1"/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10" xfId="0" applyBorder="1"/>
    <xf numFmtId="0" fontId="10" fillId="0" borderId="10" xfId="0" applyFont="1" applyBorder="1" applyAlignment="1">
      <alignment vertical="center"/>
    </xf>
    <xf numFmtId="14" fontId="10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20" fillId="0" borderId="0" xfId="0" applyFont="1" applyBorder="1" applyAlignment="1"/>
    <xf numFmtId="166" fontId="10" fillId="0" borderId="10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wrapText="1"/>
    </xf>
    <xf numFmtId="166" fontId="21" fillId="0" borderId="9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14" fontId="4" fillId="0" borderId="8" xfId="0" applyNumberFormat="1" applyFont="1" applyBorder="1" applyAlignment="1"/>
    <xf numFmtId="0" fontId="10" fillId="0" borderId="0" xfId="0" applyNumberFormat="1" applyFont="1" applyBorder="1" applyAlignment="1">
      <alignment horizontal="center"/>
    </xf>
    <xf numFmtId="14" fontId="4" fillId="0" borderId="0" xfId="0" applyNumberFormat="1" applyFont="1" applyBorder="1" applyAlignment="1"/>
    <xf numFmtId="0" fontId="4" fillId="0" borderId="0" xfId="0" applyFont="1" applyBorder="1" applyAlignment="1">
      <alignment horizontal="center" wrapText="1"/>
    </xf>
    <xf numFmtId="0" fontId="0" fillId="0" borderId="9" xfId="0" applyNumberFormat="1" applyBorder="1" applyAlignment="1">
      <alignment horizontal="center"/>
    </xf>
    <xf numFmtId="0" fontId="0" fillId="0" borderId="9" xfId="0" applyNumberForma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4" fillId="0" borderId="21" xfId="0" applyFont="1" applyBorder="1"/>
    <xf numFmtId="166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center"/>
    </xf>
    <xf numFmtId="168" fontId="0" fillId="0" borderId="9" xfId="0" applyNumberFormat="1" applyBorder="1" applyAlignment="1">
      <alignment horizontal="center"/>
    </xf>
    <xf numFmtId="168" fontId="10" fillId="0" borderId="9" xfId="0" applyNumberFormat="1" applyFont="1" applyBorder="1" applyAlignment="1">
      <alignment horizontal="center"/>
    </xf>
    <xf numFmtId="168" fontId="0" fillId="0" borderId="10" xfId="0" applyNumberFormat="1" applyBorder="1" applyAlignment="1">
      <alignment horizontal="center"/>
    </xf>
    <xf numFmtId="166" fontId="10" fillId="0" borderId="8" xfId="0" applyNumberFormat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1" xfId="0" applyBorder="1"/>
    <xf numFmtId="0" fontId="10" fillId="0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8" fontId="12" fillId="0" borderId="9" xfId="0" applyNumberFormat="1" applyFont="1" applyBorder="1" applyAlignment="1">
      <alignment horizontal="center"/>
    </xf>
    <xf numFmtId="168" fontId="0" fillId="0" borderId="9" xfId="0" applyNumberForma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6" fontId="12" fillId="0" borderId="9" xfId="0" applyNumberFormat="1" applyFont="1" applyBorder="1" applyAlignment="1"/>
    <xf numFmtId="0" fontId="12" fillId="0" borderId="9" xfId="0" applyFont="1" applyBorder="1" applyAlignment="1">
      <alignment horizontal="center"/>
    </xf>
    <xf numFmtId="166" fontId="12" fillId="0" borderId="10" xfId="0" applyNumberFormat="1" applyFont="1" applyBorder="1" applyAlignment="1"/>
    <xf numFmtId="168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167" fontId="0" fillId="0" borderId="10" xfId="0" applyNumberFormat="1" applyBorder="1"/>
    <xf numFmtId="0" fontId="11" fillId="0" borderId="8" xfId="0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 applyBorder="1" applyAlignment="1">
      <alignment wrapText="1"/>
    </xf>
    <xf numFmtId="0" fontId="11" fillId="0" borderId="8" xfId="0" applyFont="1" applyBorder="1" applyAlignment="1">
      <alignment horizontal="center"/>
    </xf>
    <xf numFmtId="167" fontId="0" fillId="0" borderId="8" xfId="0" applyNumberFormat="1" applyBorder="1" applyAlignment="1">
      <alignment horizontal="center" vertical="center"/>
    </xf>
    <xf numFmtId="0" fontId="0" fillId="0" borderId="22" xfId="0" applyBorder="1"/>
    <xf numFmtId="0" fontId="10" fillId="0" borderId="22" xfId="0" applyFont="1" applyBorder="1" applyAlignment="1">
      <alignment horizontal="center"/>
    </xf>
    <xf numFmtId="0" fontId="10" fillId="0" borderId="22" xfId="0" applyFont="1" applyBorder="1"/>
    <xf numFmtId="0" fontId="10" fillId="0" borderId="16" xfId="0" applyFont="1" applyBorder="1"/>
    <xf numFmtId="166" fontId="10" fillId="0" borderId="8" xfId="0" applyNumberFormat="1" applyFont="1" applyBorder="1" applyAlignment="1">
      <alignment horizontal="center" vertical="center"/>
    </xf>
    <xf numFmtId="166" fontId="10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14" fontId="4" fillId="0" borderId="10" xfId="0" applyNumberFormat="1" applyFont="1" applyBorder="1" applyAlignment="1"/>
    <xf numFmtId="166" fontId="10" fillId="0" borderId="0" xfId="0" applyNumberFormat="1" applyFont="1" applyBorder="1" applyAlignment="1">
      <alignment horizontal="center" vertic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14" fontId="4" fillId="0" borderId="0" xfId="0" applyNumberFormat="1" applyFont="1" applyAlignment="1">
      <alignment horizontal="right"/>
    </xf>
    <xf numFmtId="0" fontId="11" fillId="0" borderId="1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168" fontId="0" fillId="0" borderId="0" xfId="0" applyNumberFormat="1" applyBorder="1" applyAlignment="1">
      <alignment horizontal="center"/>
    </xf>
    <xf numFmtId="0" fontId="22" fillId="0" borderId="0" xfId="0" applyFont="1" applyAlignment="1"/>
    <xf numFmtId="0" fontId="23" fillId="0" borderId="0" xfId="0" applyFont="1" applyBorder="1" applyAlignment="1"/>
    <xf numFmtId="0" fontId="24" fillId="0" borderId="0" xfId="0" applyFont="1" applyBorder="1" applyAlignment="1"/>
    <xf numFmtId="0" fontId="15" fillId="0" borderId="0" xfId="0" applyFont="1" applyAlignment="1"/>
    <xf numFmtId="0" fontId="25" fillId="0" borderId="0" xfId="0" applyFont="1"/>
    <xf numFmtId="0" fontId="4" fillId="0" borderId="0" xfId="0" applyFont="1" applyBorder="1" applyAlignment="1">
      <alignment vertical="center"/>
    </xf>
    <xf numFmtId="0" fontId="11" fillId="0" borderId="2" xfId="0" applyFont="1" applyBorder="1" applyAlignment="1"/>
    <xf numFmtId="0" fontId="26" fillId="0" borderId="0" xfId="0" applyFont="1" applyBorder="1" applyAlignment="1"/>
    <xf numFmtId="167" fontId="11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7" fontId="25" fillId="0" borderId="0" xfId="0" applyNumberFormat="1" applyFont="1" applyAlignment="1">
      <alignment horizontal="center"/>
    </xf>
    <xf numFmtId="167" fontId="25" fillId="0" borderId="0" xfId="0" applyNumberFormat="1" applyFont="1"/>
    <xf numFmtId="169" fontId="11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/>
    <xf numFmtId="0" fontId="0" fillId="2" borderId="3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2" fillId="0" borderId="9" xfId="0" applyNumberFormat="1" applyFont="1" applyBorder="1" applyAlignment="1">
      <alignment horizontal="center"/>
    </xf>
    <xf numFmtId="0" fontId="10" fillId="0" borderId="19" xfId="0" applyNumberFormat="1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/>
    </xf>
    <xf numFmtId="0" fontId="10" fillId="0" borderId="19" xfId="0" applyNumberFormat="1" applyFont="1" applyBorder="1" applyAlignment="1">
      <alignment horizontal="center"/>
    </xf>
    <xf numFmtId="2" fontId="10" fillId="0" borderId="19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14" fontId="12" fillId="0" borderId="9" xfId="0" applyNumberFormat="1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10" fillId="0" borderId="21" xfId="0" applyFont="1" applyBorder="1"/>
    <xf numFmtId="0" fontId="10" fillId="0" borderId="24" xfId="0" applyNumberFormat="1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4" fillId="0" borderId="25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 vertical="center"/>
    </xf>
    <xf numFmtId="0" fontId="10" fillId="0" borderId="26" xfId="0" applyFont="1" applyBorder="1" applyAlignment="1">
      <alignment horizontal="left"/>
    </xf>
    <xf numFmtId="0" fontId="10" fillId="0" borderId="24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/>
    </xf>
    <xf numFmtId="2" fontId="16" fillId="0" borderId="25" xfId="0" applyNumberFormat="1" applyFont="1" applyBorder="1" applyAlignment="1">
      <alignment horizontal="center"/>
    </xf>
    <xf numFmtId="2" fontId="28" fillId="0" borderId="10" xfId="0" applyNumberFormat="1" applyFont="1" applyBorder="1" applyAlignment="1">
      <alignment horizontal="center" vertical="center"/>
    </xf>
    <xf numFmtId="2" fontId="28" fillId="0" borderId="21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6" fillId="0" borderId="0" xfId="0" applyFont="1" applyAlignment="1"/>
    <xf numFmtId="0" fontId="10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/>
    </xf>
    <xf numFmtId="0" fontId="28" fillId="0" borderId="10" xfId="0" applyFont="1" applyBorder="1" applyAlignment="1">
      <alignment horizontal="center"/>
    </xf>
    <xf numFmtId="0" fontId="16" fillId="0" borderId="10" xfId="0" applyNumberFormat="1" applyFont="1" applyBorder="1" applyAlignment="1">
      <alignment horizontal="center"/>
    </xf>
    <xf numFmtId="0" fontId="28" fillId="0" borderId="10" xfId="0" applyFont="1" applyBorder="1"/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28" fillId="0" borderId="0" xfId="0" applyFont="1" applyBorder="1"/>
    <xf numFmtId="14" fontId="12" fillId="0" borderId="9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horizontal="center"/>
    </xf>
    <xf numFmtId="0" fontId="10" fillId="0" borderId="19" xfId="0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3" fillId="0" borderId="0" xfId="0" applyFont="1" applyAlignment="1"/>
    <xf numFmtId="2" fontId="10" fillId="2" borderId="19" xfId="0" applyNumberFormat="1" applyFont="1" applyFill="1" applyBorder="1" applyAlignment="1">
      <alignment horizontal="center" vertical="center"/>
    </xf>
    <xf numFmtId="2" fontId="10" fillId="2" borderId="19" xfId="0" applyNumberFormat="1" applyFont="1" applyFill="1" applyBorder="1" applyAlignment="1">
      <alignment horizontal="center"/>
    </xf>
    <xf numFmtId="169" fontId="11" fillId="0" borderId="2" xfId="0" applyNumberFormat="1" applyFont="1" applyBorder="1" applyAlignment="1"/>
    <xf numFmtId="14" fontId="29" fillId="0" borderId="9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6" fillId="0" borderId="24" xfId="0" applyNumberFormat="1" applyFont="1" applyBorder="1" applyAlignment="1">
      <alignment horizont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6" fillId="0" borderId="2" xfId="0" applyFont="1" applyBorder="1" applyAlignment="1"/>
    <xf numFmtId="0" fontId="10" fillId="4" borderId="19" xfId="0" applyFont="1" applyFill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10" xfId="0" applyNumberFormat="1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4" borderId="24" xfId="0" applyFont="1" applyFill="1" applyBorder="1" applyAlignment="1">
      <alignment horizontal="center"/>
    </xf>
    <xf numFmtId="1" fontId="28" fillId="0" borderId="10" xfId="0" applyNumberFormat="1" applyFont="1" applyBorder="1" applyAlignment="1">
      <alignment horizontal="center"/>
    </xf>
    <xf numFmtId="0" fontId="28" fillId="0" borderId="0" xfId="0" applyNumberFormat="1" applyFont="1" applyBorder="1" applyAlignment="1">
      <alignment horizontal="center"/>
    </xf>
    <xf numFmtId="167" fontId="4" fillId="0" borderId="2" xfId="0" applyNumberFormat="1" applyFont="1" applyBorder="1" applyAlignment="1"/>
    <xf numFmtId="14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wrapText="1"/>
    </xf>
    <xf numFmtId="0" fontId="12" fillId="0" borderId="10" xfId="0" applyFont="1" applyBorder="1"/>
    <xf numFmtId="167" fontId="25" fillId="0" borderId="16" xfId="0" applyNumberFormat="1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0" fillId="4" borderId="19" xfId="0" applyFont="1" applyFill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2" fillId="0" borderId="0" xfId="0" applyFont="1" applyAlignment="1"/>
    <xf numFmtId="0" fontId="4" fillId="0" borderId="0" xfId="0" applyFont="1" applyAlignment="1">
      <alignment horizontal="center"/>
    </xf>
    <xf numFmtId="0" fontId="30" fillId="0" borderId="0" xfId="0" applyFont="1" applyAlignment="1"/>
    <xf numFmtId="0" fontId="0" fillId="0" borderId="0" xfId="0" applyNumberFormat="1" applyAlignment="1">
      <alignment horizontal="center"/>
    </xf>
    <xf numFmtId="0" fontId="31" fillId="0" borderId="0" xfId="0" applyFont="1" applyAlignment="1">
      <alignment wrapText="1"/>
    </xf>
    <xf numFmtId="0" fontId="0" fillId="0" borderId="0" xfId="0" applyNumberFormat="1"/>
    <xf numFmtId="0" fontId="31" fillId="0" borderId="2" xfId="0" applyFont="1" applyBorder="1" applyAlignment="1">
      <alignment wrapText="1"/>
    </xf>
    <xf numFmtId="0" fontId="0" fillId="0" borderId="31" xfId="0" applyFont="1" applyFill="1" applyBorder="1" applyAlignment="1">
      <alignment horizontal="center" vertical="center"/>
    </xf>
    <xf numFmtId="0" fontId="10" fillId="0" borderId="31" xfId="0" applyFont="1" applyBorder="1"/>
    <xf numFmtId="14" fontId="12" fillId="0" borderId="31" xfId="0" applyNumberFormat="1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2" fillId="0" borderId="31" xfId="0" applyFont="1" applyBorder="1"/>
    <xf numFmtId="0" fontId="33" fillId="0" borderId="27" xfId="0" applyFont="1" applyBorder="1" applyAlignment="1">
      <alignment horizontal="center"/>
    </xf>
    <xf numFmtId="0" fontId="33" fillId="0" borderId="21" xfId="0" applyFont="1" applyBorder="1" applyAlignment="1">
      <alignment horizontal="center"/>
    </xf>
    <xf numFmtId="14" fontId="12" fillId="0" borderId="8" xfId="0" applyNumberFormat="1" applyFont="1" applyBorder="1" applyAlignment="1">
      <alignment horizontal="center"/>
    </xf>
    <xf numFmtId="0" fontId="12" fillId="0" borderId="8" xfId="0" applyFont="1" applyBorder="1"/>
    <xf numFmtId="0" fontId="33" fillId="0" borderId="0" xfId="0" applyFont="1" applyBorder="1" applyAlignment="1">
      <alignment horizontal="center"/>
    </xf>
    <xf numFmtId="0" fontId="12" fillId="0" borderId="10" xfId="0" applyNumberFormat="1" applyFont="1" applyBorder="1" applyAlignment="1">
      <alignment horizontal="center"/>
    </xf>
    <xf numFmtId="0" fontId="12" fillId="0" borderId="8" xfId="0" applyNumberFormat="1" applyFont="1" applyBorder="1" applyAlignment="1">
      <alignment horizontal="center"/>
    </xf>
    <xf numFmtId="168" fontId="33" fillId="0" borderId="0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70" fontId="0" fillId="0" borderId="0" xfId="0" applyNumberFormat="1" applyBorder="1" applyAlignment="1">
      <alignment horizontal="center"/>
    </xf>
    <xf numFmtId="14" fontId="12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0" fontId="0" fillId="0" borderId="31" xfId="0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14" fontId="12" fillId="0" borderId="8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vertical="center"/>
    </xf>
    <xf numFmtId="0" fontId="12" fillId="0" borderId="31" xfId="0" applyFont="1" applyBorder="1" applyAlignment="1">
      <alignment wrapText="1"/>
    </xf>
    <xf numFmtId="14" fontId="12" fillId="0" borderId="0" xfId="0" applyNumberFormat="1" applyFont="1" applyBorder="1" applyAlignment="1">
      <alignment horizontal="center"/>
    </xf>
    <xf numFmtId="0" fontId="12" fillId="0" borderId="0" xfId="0" applyFont="1" applyBorder="1"/>
    <xf numFmtId="171" fontId="33" fillId="0" borderId="0" xfId="0" applyNumberFormat="1" applyFont="1" applyBorder="1" applyAlignment="1">
      <alignment horizontal="center" vertical="center"/>
    </xf>
    <xf numFmtId="0" fontId="36" fillId="0" borderId="0" xfId="0" applyFont="1" applyAlignment="1"/>
    <xf numFmtId="0" fontId="38" fillId="0" borderId="0" xfId="0" applyFont="1"/>
    <xf numFmtId="0" fontId="4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1" fillId="0" borderId="0" xfId="0" applyFont="1" applyBorder="1" applyAlignment="1"/>
    <xf numFmtId="0" fontId="42" fillId="0" borderId="0" xfId="0" applyFont="1" applyAlignment="1">
      <alignment horizontal="center"/>
    </xf>
    <xf numFmtId="14" fontId="41" fillId="0" borderId="0" xfId="0" applyNumberFormat="1" applyFont="1" applyAlignment="1"/>
    <xf numFmtId="0" fontId="38" fillId="0" borderId="2" xfId="0" applyFont="1" applyBorder="1"/>
    <xf numFmtId="0" fontId="40" fillId="0" borderId="2" xfId="0" applyFont="1" applyBorder="1"/>
    <xf numFmtId="0" fontId="43" fillId="0" borderId="2" xfId="0" applyFont="1" applyBorder="1"/>
    <xf numFmtId="0" fontId="4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3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/>
    </xf>
    <xf numFmtId="2" fontId="38" fillId="0" borderId="0" xfId="0" applyNumberFormat="1" applyFont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2" fontId="38" fillId="0" borderId="0" xfId="0" applyNumberFormat="1" applyFont="1" applyFill="1" applyBorder="1" applyAlignment="1">
      <alignment horizontal="center"/>
    </xf>
    <xf numFmtId="168" fontId="38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/>
    </xf>
    <xf numFmtId="0" fontId="45" fillId="0" borderId="7" xfId="0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7" fillId="0" borderId="7" xfId="0" applyFont="1" applyBorder="1" applyAlignment="1">
      <alignment horizontal="left" vertical="center" wrapText="1"/>
    </xf>
    <xf numFmtId="0" fontId="38" fillId="0" borderId="7" xfId="0" applyFont="1" applyBorder="1" applyAlignment="1">
      <alignment vertical="center" wrapText="1"/>
    </xf>
    <xf numFmtId="0" fontId="10" fillId="0" borderId="7" xfId="0" applyFont="1" applyBorder="1"/>
    <xf numFmtId="0" fontId="48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5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2" fontId="48" fillId="0" borderId="0" xfId="0" applyNumberFormat="1" applyFont="1" applyFill="1" applyBorder="1" applyAlignment="1">
      <alignment horizontal="center"/>
    </xf>
    <xf numFmtId="168" fontId="48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/>
    </xf>
    <xf numFmtId="166" fontId="48" fillId="0" borderId="0" xfId="0" applyNumberFormat="1" applyFont="1" applyBorder="1" applyAlignment="1">
      <alignment horizontal="center"/>
    </xf>
    <xf numFmtId="0" fontId="25" fillId="0" borderId="0" xfId="0" applyNumberFormat="1" applyFont="1"/>
    <xf numFmtId="0" fontId="28" fillId="0" borderId="0" xfId="0" applyFont="1"/>
    <xf numFmtId="0" fontId="11" fillId="0" borderId="0" xfId="0" applyFont="1"/>
    <xf numFmtId="0" fontId="5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2" fillId="0" borderId="0" xfId="0" applyFont="1" applyAlignment="1">
      <alignment horizontal="center"/>
    </xf>
    <xf numFmtId="0" fontId="53" fillId="0" borderId="0" xfId="0" applyFont="1" applyAlignment="1">
      <alignment horizontal="center" vertical="center"/>
    </xf>
    <xf numFmtId="0" fontId="54" fillId="0" borderId="0" xfId="0" applyFont="1"/>
    <xf numFmtId="0" fontId="55" fillId="0" borderId="0" xfId="0" applyFont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7" fillId="0" borderId="9" xfId="0" applyFont="1" applyBorder="1"/>
    <xf numFmtId="0" fontId="58" fillId="0" borderId="9" xfId="0" applyFont="1" applyBorder="1" applyAlignment="1">
      <alignment horizontal="center" vertical="center"/>
    </xf>
    <xf numFmtId="0" fontId="59" fillId="0" borderId="9" xfId="0" applyFont="1" applyBorder="1" applyAlignment="1">
      <alignment horizontal="center" vertical="center"/>
    </xf>
    <xf numFmtId="0" fontId="60" fillId="0" borderId="9" xfId="0" applyFont="1" applyBorder="1"/>
    <xf numFmtId="0" fontId="61" fillId="0" borderId="9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3" fillId="0" borderId="9" xfId="0" applyFont="1" applyBorder="1"/>
    <xf numFmtId="0" fontId="64" fillId="0" borderId="9" xfId="0" applyFont="1" applyBorder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5" fillId="0" borderId="8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167" fontId="25" fillId="0" borderId="5" xfId="0" applyNumberFormat="1" applyFont="1" applyBorder="1" applyAlignment="1">
      <alignment horizontal="center"/>
    </xf>
    <xf numFmtId="0" fontId="66" fillId="0" borderId="7" xfId="0" applyFont="1" applyBorder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/>
    </xf>
    <xf numFmtId="166" fontId="38" fillId="0" borderId="7" xfId="0" applyNumberFormat="1" applyFont="1" applyBorder="1" applyAlignment="1">
      <alignment horizontal="center"/>
    </xf>
    <xf numFmtId="0" fontId="40" fillId="5" borderId="7" xfId="0" applyFont="1" applyFill="1" applyBorder="1" applyAlignment="1">
      <alignment horizontal="center"/>
    </xf>
    <xf numFmtId="0" fontId="38" fillId="0" borderId="7" xfId="0" applyFont="1" applyBorder="1" applyAlignment="1">
      <alignment horizontal="center"/>
    </xf>
    <xf numFmtId="2" fontId="38" fillId="0" borderId="7" xfId="0" applyNumberFormat="1" applyFont="1" applyBorder="1" applyAlignment="1">
      <alignment horizontal="center"/>
    </xf>
    <xf numFmtId="168" fontId="38" fillId="0" borderId="7" xfId="0" applyNumberFormat="1" applyFont="1" applyBorder="1" applyAlignment="1">
      <alignment horizontal="center" vertical="center"/>
    </xf>
    <xf numFmtId="0" fontId="43" fillId="0" borderId="7" xfId="0" applyFont="1" applyBorder="1" applyAlignment="1">
      <alignment horizontal="center"/>
    </xf>
    <xf numFmtId="0" fontId="67" fillId="0" borderId="0" xfId="0" applyFont="1"/>
    <xf numFmtId="14" fontId="10" fillId="0" borderId="7" xfId="0" applyNumberFormat="1" applyFont="1" applyBorder="1" applyAlignment="1">
      <alignment horizontal="center"/>
    </xf>
    <xf numFmtId="0" fontId="38" fillId="0" borderId="7" xfId="0" applyNumberFormat="1" applyFont="1" applyBorder="1" applyAlignment="1">
      <alignment horizontal="center" vertical="center"/>
    </xf>
    <xf numFmtId="1" fontId="38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9" fontId="11" fillId="0" borderId="2" xfId="0" applyNumberFormat="1" applyFont="1" applyBorder="1" applyAlignment="1">
      <alignment horizontal="center"/>
    </xf>
    <xf numFmtId="0" fontId="10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7" fillId="0" borderId="18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14" fontId="4" fillId="0" borderId="0" xfId="0" applyNumberFormat="1" applyFont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16" fillId="0" borderId="2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25" fillId="0" borderId="15" xfId="0" applyNumberFormat="1" applyFont="1" applyBorder="1" applyAlignment="1">
      <alignment horizontal="center"/>
    </xf>
    <xf numFmtId="167" fontId="25" fillId="0" borderId="16" xfId="0" applyNumberFormat="1" applyFont="1" applyBorder="1" applyAlignment="1">
      <alignment horizontal="center"/>
    </xf>
    <xf numFmtId="167" fontId="25" fillId="0" borderId="17" xfId="0" applyNumberFormat="1" applyFont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7" fontId="25" fillId="0" borderId="18" xfId="0" applyNumberFormat="1" applyFont="1" applyBorder="1" applyAlignment="1">
      <alignment horizontal="center"/>
    </xf>
    <xf numFmtId="167" fontId="25" fillId="0" borderId="4" xfId="0" applyNumberFormat="1" applyFont="1" applyBorder="1" applyAlignment="1">
      <alignment horizontal="center"/>
    </xf>
    <xf numFmtId="169" fontId="11" fillId="0" borderId="2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2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68" fontId="33" fillId="0" borderId="27" xfId="0" applyNumberFormat="1" applyFont="1" applyBorder="1" applyAlignment="1">
      <alignment horizontal="center" vertical="center"/>
    </xf>
    <xf numFmtId="168" fontId="33" fillId="0" borderId="0" xfId="0" applyNumberFormat="1" applyFont="1" applyBorder="1" applyAlignment="1">
      <alignment horizontal="center" vertical="center"/>
    </xf>
    <xf numFmtId="168" fontId="33" fillId="0" borderId="21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1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10" fillId="0" borderId="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0" fillId="0" borderId="29" xfId="0" applyBorder="1" applyAlignment="1">
      <alignment horizontal="center" vertical="center" wrapText="1"/>
    </xf>
    <xf numFmtId="171" fontId="33" fillId="0" borderId="0" xfId="0" applyNumberFormat="1" applyFont="1" applyBorder="1" applyAlignment="1">
      <alignment horizontal="center" vertical="center"/>
    </xf>
    <xf numFmtId="171" fontId="33" fillId="0" borderId="21" xfId="0" applyNumberFormat="1" applyFont="1" applyBorder="1" applyAlignment="1">
      <alignment horizontal="center" vertical="center"/>
    </xf>
    <xf numFmtId="171" fontId="33" fillId="0" borderId="2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49" fontId="40" fillId="5" borderId="18" xfId="0" applyNumberFormat="1" applyFont="1" applyFill="1" applyBorder="1" applyAlignment="1">
      <alignment horizontal="center"/>
    </xf>
    <xf numFmtId="49" fontId="40" fillId="5" borderId="5" xfId="0" applyNumberFormat="1" applyFont="1" applyFill="1" applyBorder="1" applyAlignment="1">
      <alignment horizontal="center"/>
    </xf>
    <xf numFmtId="0" fontId="43" fillId="0" borderId="18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40" fillId="5" borderId="18" xfId="0" applyFont="1" applyFill="1" applyBorder="1" applyAlignment="1">
      <alignment horizontal="center"/>
    </xf>
    <xf numFmtId="0" fontId="40" fillId="5" borderId="5" xfId="0" applyFont="1" applyFill="1" applyBorder="1" applyAlignment="1">
      <alignment horizontal="center"/>
    </xf>
    <xf numFmtId="0" fontId="10" fillId="0" borderId="1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20" fillId="0" borderId="8" xfId="0" applyNumberFormat="1" applyFont="1" applyBorder="1" applyAlignment="1">
      <alignment horizontal="center"/>
    </xf>
    <xf numFmtId="166" fontId="20" fillId="0" borderId="9" xfId="0" applyNumberFormat="1" applyFont="1" applyBorder="1" applyAlignment="1">
      <alignment horizontal="center"/>
    </xf>
    <xf numFmtId="0" fontId="20" fillId="0" borderId="9" xfId="0" applyFont="1" applyBorder="1" applyAlignment="1">
      <alignment wrapText="1"/>
    </xf>
    <xf numFmtId="166" fontId="20" fillId="0" borderId="8" xfId="0" applyNumberFormat="1" applyFont="1" applyBorder="1" applyAlignment="1">
      <alignment horizontal="center"/>
    </xf>
    <xf numFmtId="0" fontId="4" fillId="0" borderId="22" xfId="0" applyFont="1" applyBorder="1" applyAlignment="1">
      <alignment wrapText="1"/>
    </xf>
    <xf numFmtId="0" fontId="4" fillId="0" borderId="22" xfId="0" applyFont="1" applyBorder="1" applyAlignment="1">
      <alignment horizontal="center" wrapText="1"/>
    </xf>
    <xf numFmtId="0" fontId="20" fillId="0" borderId="22" xfId="0" applyFont="1" applyBorder="1" applyAlignment="1">
      <alignment horizontal="center" wrapText="1"/>
    </xf>
    <xf numFmtId="168" fontId="19" fillId="0" borderId="27" xfId="0" applyNumberFormat="1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 vertical="center"/>
    </xf>
    <xf numFmtId="168" fontId="19" fillId="0" borderId="21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/>
    </xf>
    <xf numFmtId="166" fontId="69" fillId="0" borderId="9" xfId="0" applyNumberFormat="1" applyFont="1" applyBorder="1" applyAlignment="1">
      <alignment horizontal="center"/>
    </xf>
    <xf numFmtId="168" fontId="68" fillId="0" borderId="9" xfId="0" applyNumberFormat="1" applyFont="1" applyBorder="1" applyAlignment="1">
      <alignment horizontal="center"/>
    </xf>
    <xf numFmtId="166" fontId="70" fillId="0" borderId="9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76;&#1086;&#1082;&#1091;&#1084;&#1077;&#1085;&#1090;&#1099;/&#1057;&#1086;&#1088;&#1077;&#1074;&#1085;&#1086;&#1074;&#1072;&#1085;&#1080;&#1103;/2012/2%20&#1057;&#1047;&#1060;&#1054;-2012%20&#1071;&#1088;&#1086;&#1089;&#1083;&#1072;&#1074;&#1083;&#1100;/&#1055;&#1088;&#1086;&#1090;&#1086;&#1082;&#1086;&#1083;%20&#1057;&#1047;&#1060;&#1054;%20&#1080;%20&#1086;&#1073;&#1083;.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5;&#1088;&#1086;&#1090;&#1086;&#1082;&#1086;&#1083;%20&#1057;&#1047;&#1060;&#1054;%20&#1080;%20&#1086;&#1073;&#1083;.%20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мандатная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3 сп"/>
      <sheetName val="ходьба"/>
      <sheetName val="эст.ж"/>
      <sheetName val="эст.м"/>
      <sheetName val="финалы"/>
      <sheetName val="команды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1.3559027777777779E-3</v>
          </cell>
          <cell r="E7">
            <v>1.4253472222222222E-3</v>
          </cell>
          <cell r="F7">
            <v>1.5295138888888891E-3</v>
          </cell>
          <cell r="G7">
            <v>1.6452546296296295E-3</v>
          </cell>
          <cell r="H7">
            <v>1.7609953703703702E-3</v>
          </cell>
          <cell r="I7">
            <v>1.8767361111111111E-3</v>
          </cell>
          <cell r="J7">
            <v>1.9924768518518516E-3</v>
          </cell>
        </row>
        <row r="8">
          <cell r="D8">
            <v>2.7689814814814816E-3</v>
          </cell>
          <cell r="E8">
            <v>2.9194444444444446E-3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2">
          <cell r="D12">
            <v>9.4212962962962976E-5</v>
          </cell>
          <cell r="E12">
            <v>1E-4</v>
          </cell>
          <cell r="F12">
            <v>1.0694444444444445E-4</v>
          </cell>
          <cell r="G12">
            <v>1.1388888888888889E-4</v>
          </cell>
          <cell r="H12">
            <v>1.2083333333333332E-4</v>
          </cell>
          <cell r="I12">
            <v>1.2777777777777779E-4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25">
          <cell r="D25">
            <v>15.9</v>
          </cell>
          <cell r="E25">
            <v>14.5</v>
          </cell>
          <cell r="F25">
            <v>12.5</v>
          </cell>
          <cell r="G25">
            <v>10.5</v>
          </cell>
          <cell r="H25">
            <v>9</v>
          </cell>
        </row>
        <row r="27">
          <cell r="D27">
            <v>16</v>
          </cell>
          <cell r="E27">
            <v>14.7</v>
          </cell>
          <cell r="F27">
            <v>12.7</v>
          </cell>
          <cell r="G27">
            <v>10.7</v>
          </cell>
          <cell r="H27">
            <v>9.6999999999999993</v>
          </cell>
          <cell r="I27">
            <v>8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7.444907407407407E-3</v>
          </cell>
          <cell r="F35">
            <v>8.0236111111111116E-3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7">
          <cell r="D37">
            <v>1.0462962962962961E-4</v>
          </cell>
          <cell r="E37">
            <v>1.1157407407407409E-4</v>
          </cell>
          <cell r="F37">
            <v>1.2083333333333332E-4</v>
          </cell>
          <cell r="G37">
            <v>1.3009259259259259E-4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39">
          <cell r="D39">
            <v>4.748148148148148E-3</v>
          </cell>
          <cell r="E39">
            <v>4.9796296296296299E-3</v>
          </cell>
          <cell r="F39">
            <v>5.2111111111111108E-3</v>
          </cell>
          <cell r="G39">
            <v>5.5583333333333327E-3</v>
          </cell>
          <cell r="H39">
            <v>5.9055555555555554E-3</v>
          </cell>
        </row>
        <row r="41">
          <cell r="D41">
            <v>1.73</v>
          </cell>
          <cell r="E41">
            <v>1.63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9">
          <cell r="D49">
            <v>14</v>
          </cell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290</v>
          </cell>
          <cell r="C3" t="str">
            <v>Осипов Максим</v>
          </cell>
          <cell r="D3">
            <v>34544</v>
          </cell>
          <cell r="E3" t="str">
            <v>КМС</v>
          </cell>
          <cell r="F3" t="str">
            <v>Вологодская</v>
          </cell>
          <cell r="G3" t="str">
            <v>Череповец, ДЮСШ-2</v>
          </cell>
          <cell r="H3" t="str">
            <v>Зайцева Л.Н.</v>
          </cell>
          <cell r="I3">
            <v>60</v>
          </cell>
        </row>
        <row r="4">
          <cell r="B4">
            <v>309</v>
          </cell>
          <cell r="C4" t="str">
            <v>Новослугин Максим</v>
          </cell>
          <cell r="D4">
            <v>34932</v>
          </cell>
          <cell r="E4" t="str">
            <v>2р</v>
          </cell>
          <cell r="F4" t="str">
            <v>Вологодская</v>
          </cell>
          <cell r="G4" t="str">
            <v>Вологда, ДЮСШ "Спартак"</v>
          </cell>
          <cell r="H4" t="str">
            <v>Воробьёва Н.Н.</v>
          </cell>
          <cell r="I4">
            <v>60</v>
          </cell>
        </row>
        <row r="5">
          <cell r="B5">
            <v>310</v>
          </cell>
          <cell r="C5" t="str">
            <v>Смирнов Антон</v>
          </cell>
          <cell r="D5">
            <v>34867</v>
          </cell>
          <cell r="E5" t="str">
            <v>2р</v>
          </cell>
          <cell r="F5" t="str">
            <v>Вологодская</v>
          </cell>
          <cell r="G5" t="str">
            <v>Вологда, ДЮСШ "Спартак"</v>
          </cell>
          <cell r="H5" t="str">
            <v>Воробьёва Н.Н.</v>
          </cell>
          <cell r="I5">
            <v>60</v>
          </cell>
        </row>
        <row r="6">
          <cell r="B6">
            <v>311</v>
          </cell>
          <cell r="C6" t="str">
            <v>Припузов Алексей</v>
          </cell>
          <cell r="D6">
            <v>35357</v>
          </cell>
          <cell r="E6" t="str">
            <v>2р</v>
          </cell>
          <cell r="F6" t="str">
            <v>Вологодская</v>
          </cell>
          <cell r="G6" t="str">
            <v>Вологда, ДЮСШ "Спартак"</v>
          </cell>
          <cell r="H6" t="str">
            <v>Волков В.Н.</v>
          </cell>
          <cell r="I6" t="str">
            <v>6-тиб.</v>
          </cell>
        </row>
        <row r="7">
          <cell r="B7">
            <v>312</v>
          </cell>
          <cell r="C7" t="str">
            <v>Кошелев Александр</v>
          </cell>
          <cell r="D7">
            <v>35446</v>
          </cell>
          <cell r="E7" t="str">
            <v>2р</v>
          </cell>
          <cell r="F7" t="str">
            <v>Вологодская</v>
          </cell>
          <cell r="G7" t="str">
            <v>Вологда, ДЮСШ "Спартак"</v>
          </cell>
          <cell r="H7" t="str">
            <v>Кошелев Е.Ю., Воробьёва Н.Н.</v>
          </cell>
          <cell r="I7">
            <v>1500</v>
          </cell>
        </row>
        <row r="8">
          <cell r="B8">
            <v>279</v>
          </cell>
          <cell r="C8" t="str">
            <v>Евдокимов Юрий</v>
          </cell>
          <cell r="D8">
            <v>1988</v>
          </cell>
          <cell r="E8" t="str">
            <v>МС</v>
          </cell>
          <cell r="F8" t="str">
            <v>Вологодская</v>
          </cell>
          <cell r="G8" t="str">
            <v>Череповец, ДЮСШ-2</v>
          </cell>
          <cell r="H8" t="str">
            <v>Смелов Н.А., Смирнов В.А.</v>
          </cell>
          <cell r="I8">
            <v>60</v>
          </cell>
        </row>
        <row r="9">
          <cell r="B9">
            <v>280</v>
          </cell>
          <cell r="C9" t="str">
            <v>Петряшов Константин</v>
          </cell>
          <cell r="D9">
            <v>1983</v>
          </cell>
          <cell r="E9" t="str">
            <v>МС</v>
          </cell>
          <cell r="F9" t="str">
            <v>Вологодская</v>
          </cell>
          <cell r="H9" t="str">
            <v>Смирнов В.А.</v>
          </cell>
          <cell r="I9">
            <v>60</v>
          </cell>
        </row>
        <row r="10">
          <cell r="B10">
            <v>281</v>
          </cell>
          <cell r="C10" t="str">
            <v>Иванов Антон</v>
          </cell>
          <cell r="D10">
            <v>1984</v>
          </cell>
          <cell r="E10" t="str">
            <v>МС</v>
          </cell>
          <cell r="F10" t="str">
            <v>Вологодская</v>
          </cell>
          <cell r="H10" t="str">
            <v>Груздев А.А.</v>
          </cell>
          <cell r="I10">
            <v>1500</v>
          </cell>
        </row>
        <row r="11">
          <cell r="B11">
            <v>282</v>
          </cell>
          <cell r="C11" t="str">
            <v>Воробьёв Александр</v>
          </cell>
          <cell r="D11">
            <v>1985</v>
          </cell>
          <cell r="E11" t="str">
            <v>КМС</v>
          </cell>
          <cell r="F11" t="str">
            <v>Вологодская</v>
          </cell>
          <cell r="G11" t="str">
            <v>Вологда, ВИПЭ</v>
          </cell>
          <cell r="H11" t="str">
            <v>Кошелев Е.Ю.</v>
          </cell>
          <cell r="I11">
            <v>1500</v>
          </cell>
        </row>
        <row r="12">
          <cell r="B12">
            <v>287</v>
          </cell>
          <cell r="C12" t="str">
            <v>Митусов Николай</v>
          </cell>
          <cell r="D12">
            <v>1992</v>
          </cell>
          <cell r="E12" t="str">
            <v>1р</v>
          </cell>
          <cell r="F12" t="str">
            <v>Вологодская</v>
          </cell>
          <cell r="H12" t="str">
            <v>Фомичев А.И.</v>
          </cell>
          <cell r="I12">
            <v>1500</v>
          </cell>
        </row>
        <row r="13">
          <cell r="B13">
            <v>288</v>
          </cell>
          <cell r="C13" t="str">
            <v>Тельтевский Иван</v>
          </cell>
          <cell r="D13">
            <v>1992</v>
          </cell>
          <cell r="E13" t="str">
            <v>1р</v>
          </cell>
          <cell r="F13" t="str">
            <v>Вологодская</v>
          </cell>
          <cell r="H13" t="str">
            <v>Бурчевский</v>
          </cell>
          <cell r="I13">
            <v>60</v>
          </cell>
        </row>
        <row r="14">
          <cell r="B14">
            <v>289</v>
          </cell>
          <cell r="C14" t="str">
            <v>Шкуропатов Дмитрий</v>
          </cell>
          <cell r="D14">
            <v>1993</v>
          </cell>
          <cell r="E14" t="str">
            <v>КМС</v>
          </cell>
          <cell r="F14" t="str">
            <v>Вологодская</v>
          </cell>
          <cell r="G14" t="str">
            <v>Череповец, ДЮСШ-2</v>
          </cell>
          <cell r="H14" t="str">
            <v>Смелов Н.А., Демин А.М.</v>
          </cell>
          <cell r="I14">
            <v>60</v>
          </cell>
        </row>
        <row r="15">
          <cell r="B15">
            <v>291</v>
          </cell>
          <cell r="C15" t="str">
            <v>Икконен Илья</v>
          </cell>
          <cell r="D15">
            <v>1994</v>
          </cell>
          <cell r="E15" t="str">
            <v>1р</v>
          </cell>
          <cell r="F15" t="str">
            <v>Вологодская</v>
          </cell>
          <cell r="G15" t="str">
            <v>Череповец, ДЮСШ-2</v>
          </cell>
          <cell r="H15" t="str">
            <v>Столбова О.В., Лебедев А.В.</v>
          </cell>
          <cell r="I15">
            <v>400</v>
          </cell>
        </row>
        <row r="16">
          <cell r="B16">
            <v>292</v>
          </cell>
          <cell r="C16" t="str">
            <v>Маликов Евгений</v>
          </cell>
          <cell r="D16">
            <v>1994</v>
          </cell>
          <cell r="E16" t="str">
            <v>1р</v>
          </cell>
          <cell r="F16" t="str">
            <v>Вологодская</v>
          </cell>
          <cell r="G16" t="str">
            <v>Череповец, ДЮСШ-2</v>
          </cell>
          <cell r="H16" t="str">
            <v>Полторацкий С.В.</v>
          </cell>
          <cell r="I16">
            <v>400</v>
          </cell>
        </row>
        <row r="17">
          <cell r="B17">
            <v>293</v>
          </cell>
          <cell r="C17" t="str">
            <v>Зуев Дмитрий</v>
          </cell>
          <cell r="D17">
            <v>1993</v>
          </cell>
          <cell r="E17" t="str">
            <v>1р</v>
          </cell>
          <cell r="F17" t="str">
            <v>Вологодская</v>
          </cell>
          <cell r="G17" t="str">
            <v>Сокол</v>
          </cell>
          <cell r="H17" t="str">
            <v>Лазарев М.Г.</v>
          </cell>
          <cell r="I17">
            <v>60</v>
          </cell>
        </row>
        <row r="18">
          <cell r="B18">
            <v>295</v>
          </cell>
          <cell r="C18" t="str">
            <v>Бобылев Семен</v>
          </cell>
          <cell r="D18">
            <v>1995</v>
          </cell>
          <cell r="E18" t="str">
            <v>2р</v>
          </cell>
          <cell r="F18" t="str">
            <v>Вологодская</v>
          </cell>
          <cell r="G18" t="str">
            <v>Череповец, ДЮСШ-2</v>
          </cell>
          <cell r="H18" t="str">
            <v>Боголюбов В.Л.</v>
          </cell>
          <cell r="I18">
            <v>400</v>
          </cell>
        </row>
        <row r="19">
          <cell r="B19">
            <v>297</v>
          </cell>
          <cell r="C19" t="str">
            <v>Филатьев Денис</v>
          </cell>
          <cell r="D19">
            <v>1995</v>
          </cell>
          <cell r="E19" t="str">
            <v>1р</v>
          </cell>
          <cell r="F19" t="str">
            <v>Вологодская</v>
          </cell>
          <cell r="G19" t="str">
            <v>Череповец, ДЮСШ-2</v>
          </cell>
          <cell r="H19" t="str">
            <v>Полторацкий С.В.</v>
          </cell>
          <cell r="I19">
            <v>60</v>
          </cell>
        </row>
        <row r="20">
          <cell r="B20">
            <v>299</v>
          </cell>
          <cell r="C20" t="str">
            <v>Мурашко Александр</v>
          </cell>
          <cell r="D20">
            <v>1994</v>
          </cell>
          <cell r="E20" t="str">
            <v>1р</v>
          </cell>
          <cell r="F20" t="str">
            <v>Вологодская</v>
          </cell>
          <cell r="G20" t="str">
            <v>Череповец, ДЮСШ-2</v>
          </cell>
          <cell r="H20" t="str">
            <v>Боголюбов В.Л.</v>
          </cell>
          <cell r="I20">
            <v>60</v>
          </cell>
        </row>
        <row r="21">
          <cell r="B21">
            <v>300</v>
          </cell>
          <cell r="C21" t="str">
            <v>Замякин Антон</v>
          </cell>
          <cell r="D21">
            <v>1993</v>
          </cell>
          <cell r="E21" t="str">
            <v>1р</v>
          </cell>
          <cell r="F21" t="str">
            <v>Вологодская</v>
          </cell>
          <cell r="G21" t="str">
            <v>Череповец, ДЮСШ-2</v>
          </cell>
          <cell r="H21" t="str">
            <v>Столбова О.В.</v>
          </cell>
          <cell r="I21">
            <v>400</v>
          </cell>
        </row>
        <row r="22">
          <cell r="B22">
            <v>301</v>
          </cell>
          <cell r="C22" t="str">
            <v>Прокопов Дмитрий</v>
          </cell>
          <cell r="D22">
            <v>1994</v>
          </cell>
          <cell r="E22" t="str">
            <v>2р</v>
          </cell>
          <cell r="F22" t="str">
            <v>Вологодская</v>
          </cell>
          <cell r="G22" t="str">
            <v>Череповец, ДЮСШ-2</v>
          </cell>
          <cell r="H22" t="str">
            <v>Полторацкий С.В., Дёмин А.М.</v>
          </cell>
          <cell r="I22">
            <v>400</v>
          </cell>
        </row>
        <row r="23">
          <cell r="B23">
            <v>302</v>
          </cell>
          <cell r="C23" t="str">
            <v>Чистяков Герман</v>
          </cell>
          <cell r="D23">
            <v>1995</v>
          </cell>
          <cell r="E23" t="str">
            <v>2р</v>
          </cell>
          <cell r="F23" t="str">
            <v>Вологодская</v>
          </cell>
          <cell r="G23" t="str">
            <v>Череповец, ДЮСШ-2</v>
          </cell>
          <cell r="H23" t="str">
            <v>Боголюбов В.Л.</v>
          </cell>
          <cell r="I23">
            <v>400</v>
          </cell>
        </row>
        <row r="24">
          <cell r="B24">
            <v>303</v>
          </cell>
          <cell r="C24" t="str">
            <v>Карбовский Илья</v>
          </cell>
          <cell r="D24">
            <v>1996</v>
          </cell>
          <cell r="E24" t="str">
            <v>2р</v>
          </cell>
          <cell r="F24" t="str">
            <v>Вологодская</v>
          </cell>
          <cell r="G24" t="str">
            <v>Череповец, ДЮСШ-2</v>
          </cell>
          <cell r="H24" t="str">
            <v>Боголюбов В.Л.</v>
          </cell>
          <cell r="I24">
            <v>400</v>
          </cell>
        </row>
        <row r="25">
          <cell r="B25">
            <v>285</v>
          </cell>
          <cell r="C25" t="str">
            <v>Ваулин Семен</v>
          </cell>
          <cell r="D25">
            <v>1991</v>
          </cell>
          <cell r="E25" t="str">
            <v>1р</v>
          </cell>
          <cell r="F25" t="str">
            <v>Вологодская</v>
          </cell>
          <cell r="G25" t="str">
            <v>Вологда, ВИПЭ</v>
          </cell>
          <cell r="H25" t="str">
            <v>Кошелев Е.Ю.</v>
          </cell>
          <cell r="I25">
            <v>1500</v>
          </cell>
        </row>
        <row r="26">
          <cell r="B26">
            <v>306</v>
          </cell>
          <cell r="C26" t="str">
            <v>Одров Владимир</v>
          </cell>
          <cell r="D26">
            <v>1996</v>
          </cell>
          <cell r="E26" t="str">
            <v>2р</v>
          </cell>
          <cell r="F26" t="str">
            <v>Вологодская</v>
          </cell>
          <cell r="G26" t="str">
            <v>Череповец, ДЮСШ-2</v>
          </cell>
          <cell r="H26" t="str">
            <v>Боголюбов В.Л.</v>
          </cell>
          <cell r="I26">
            <v>60</v>
          </cell>
        </row>
        <row r="27">
          <cell r="B27">
            <v>308</v>
          </cell>
          <cell r="C27" t="str">
            <v>Шляпкин Евгений</v>
          </cell>
          <cell r="D27">
            <v>1995</v>
          </cell>
          <cell r="E27" t="str">
            <v>2р</v>
          </cell>
          <cell r="F27" t="str">
            <v>Вологодская</v>
          </cell>
          <cell r="G27" t="str">
            <v>Череповец, ДЮСШ-2</v>
          </cell>
          <cell r="H27" t="str">
            <v>Полторацкий С.В.</v>
          </cell>
          <cell r="I27">
            <v>400</v>
          </cell>
        </row>
        <row r="28">
          <cell r="B28">
            <v>197</v>
          </cell>
          <cell r="C28" t="str">
            <v>Герасимов Сергей</v>
          </cell>
          <cell r="D28">
            <v>30499</v>
          </cell>
          <cell r="E28" t="str">
            <v>КМС</v>
          </cell>
          <cell r="F28" t="str">
            <v>Костромская</v>
          </cell>
          <cell r="G28" t="str">
            <v>Кострома, КОСДЮСШОР</v>
          </cell>
          <cell r="H28" t="str">
            <v>Дружков А.Н.</v>
          </cell>
          <cell r="I28">
            <v>1500</v>
          </cell>
        </row>
        <row r="29">
          <cell r="B29">
            <v>198</v>
          </cell>
          <cell r="C29" t="str">
            <v>Шакиров Илья</v>
          </cell>
          <cell r="D29">
            <v>32298</v>
          </cell>
          <cell r="E29" t="str">
            <v>КМС</v>
          </cell>
          <cell r="F29" t="str">
            <v>Костромская</v>
          </cell>
          <cell r="G29" t="str">
            <v>Кострома, КОСДЮСШОР</v>
          </cell>
          <cell r="H29" t="str">
            <v>Дружков А.Н.</v>
          </cell>
          <cell r="I29" t="str">
            <v>3000с/п</v>
          </cell>
        </row>
        <row r="30">
          <cell r="B30">
            <v>200</v>
          </cell>
          <cell r="C30" t="str">
            <v>Пчельников Дмитрий</v>
          </cell>
          <cell r="D30">
            <v>33413</v>
          </cell>
          <cell r="E30" t="str">
            <v>1р</v>
          </cell>
          <cell r="F30" t="str">
            <v>Костромская</v>
          </cell>
          <cell r="G30" t="str">
            <v>Кострома, КОСДЮСШОР</v>
          </cell>
          <cell r="H30" t="str">
            <v>Дружков А.Н.</v>
          </cell>
          <cell r="I30">
            <v>400</v>
          </cell>
        </row>
        <row r="31">
          <cell r="B31">
            <v>201</v>
          </cell>
          <cell r="C31" t="str">
            <v>Кузнецов Глеб</v>
          </cell>
          <cell r="D31">
            <v>33501</v>
          </cell>
          <cell r="E31" t="str">
            <v>1р</v>
          </cell>
          <cell r="F31" t="str">
            <v>Костромская</v>
          </cell>
          <cell r="G31" t="str">
            <v>Кострома, КОСДЮСШОР</v>
          </cell>
          <cell r="H31" t="str">
            <v>Ефалов Н.Л.</v>
          </cell>
          <cell r="I31">
            <v>60</v>
          </cell>
        </row>
        <row r="32">
          <cell r="B32">
            <v>202</v>
          </cell>
          <cell r="C32" t="str">
            <v>Рогозин Артем</v>
          </cell>
          <cell r="D32">
            <v>33699</v>
          </cell>
          <cell r="E32" t="str">
            <v>1р</v>
          </cell>
          <cell r="F32" t="str">
            <v>Костромская</v>
          </cell>
          <cell r="G32" t="str">
            <v>Кострома, КОСДЮСШОР</v>
          </cell>
          <cell r="H32" t="str">
            <v>Дружков А.Н.</v>
          </cell>
          <cell r="I32">
            <v>400</v>
          </cell>
        </row>
        <row r="33">
          <cell r="B33">
            <v>203</v>
          </cell>
          <cell r="C33" t="str">
            <v>Пономарев Алексей</v>
          </cell>
          <cell r="D33">
            <v>33149</v>
          </cell>
          <cell r="E33" t="str">
            <v>1р</v>
          </cell>
          <cell r="F33" t="str">
            <v>Костромская</v>
          </cell>
          <cell r="G33" t="str">
            <v>Кострома, КОСДЮСШОР</v>
          </cell>
          <cell r="H33" t="str">
            <v>Дружков А.Н.</v>
          </cell>
          <cell r="I33">
            <v>400</v>
          </cell>
        </row>
        <row r="34">
          <cell r="B34">
            <v>207</v>
          </cell>
          <cell r="C34" t="str">
            <v>Сироткин Николай</v>
          </cell>
          <cell r="D34">
            <v>33996</v>
          </cell>
          <cell r="E34" t="str">
            <v>1р</v>
          </cell>
          <cell r="F34" t="str">
            <v>Костромская</v>
          </cell>
          <cell r="G34" t="str">
            <v>Кострома, КОСДЮСШОР</v>
          </cell>
          <cell r="H34" t="str">
            <v>Дружков А.Н.</v>
          </cell>
          <cell r="I34">
            <v>400</v>
          </cell>
        </row>
        <row r="35">
          <cell r="B35">
            <v>208</v>
          </cell>
          <cell r="C35" t="str">
            <v>Баринов Александр</v>
          </cell>
          <cell r="D35">
            <v>34538</v>
          </cell>
          <cell r="E35" t="str">
            <v>1р</v>
          </cell>
          <cell r="F35" t="str">
            <v>Костромская</v>
          </cell>
          <cell r="G35" t="str">
            <v>Шарья, СДЮСШОР</v>
          </cell>
          <cell r="H35" t="str">
            <v>Аскеров А.М.</v>
          </cell>
          <cell r="I35">
            <v>60</v>
          </cell>
        </row>
        <row r="36">
          <cell r="B36">
            <v>209</v>
          </cell>
          <cell r="C36" t="str">
            <v>Соколов Сергей</v>
          </cell>
          <cell r="D36">
            <v>34397</v>
          </cell>
          <cell r="E36" t="str">
            <v>1р</v>
          </cell>
          <cell r="F36" t="str">
            <v>Костромская</v>
          </cell>
          <cell r="G36" t="str">
            <v>Кострома, КОСДЮСШОР</v>
          </cell>
          <cell r="H36" t="str">
            <v>Дружков А.Н., Корягин Н.Н.</v>
          </cell>
          <cell r="I36" t="str">
            <v>3000с/п</v>
          </cell>
        </row>
        <row r="37">
          <cell r="B37">
            <v>210</v>
          </cell>
          <cell r="C37" t="str">
            <v>Зинохин Роман</v>
          </cell>
          <cell r="D37">
            <v>34324</v>
          </cell>
          <cell r="E37" t="str">
            <v>2р</v>
          </cell>
          <cell r="F37" t="str">
            <v>Костромская</v>
          </cell>
          <cell r="G37" t="str">
            <v>Кострома, КОСДЮСШОР</v>
          </cell>
          <cell r="H37" t="str">
            <v>Дружков А.Н., Рычкова Ю.В.</v>
          </cell>
          <cell r="I37">
            <v>1500</v>
          </cell>
        </row>
        <row r="38">
          <cell r="B38">
            <v>211</v>
          </cell>
          <cell r="C38" t="str">
            <v>Рупасов Дмитрий</v>
          </cell>
          <cell r="D38">
            <v>34775</v>
          </cell>
          <cell r="E38" t="str">
            <v>1р</v>
          </cell>
          <cell r="F38" t="str">
            <v>Костромская</v>
          </cell>
          <cell r="G38" t="str">
            <v>Кострома, КОСДЮСШОР</v>
          </cell>
          <cell r="H38" t="str">
            <v>Дружков А.Н.</v>
          </cell>
          <cell r="I38">
            <v>1500</v>
          </cell>
        </row>
        <row r="39">
          <cell r="B39">
            <v>212</v>
          </cell>
          <cell r="C39" t="str">
            <v>Якунин Ярослав</v>
          </cell>
          <cell r="D39">
            <v>34921</v>
          </cell>
          <cell r="E39" t="str">
            <v>1р</v>
          </cell>
          <cell r="F39" t="str">
            <v>Костромская</v>
          </cell>
          <cell r="G39" t="str">
            <v>Кострома, КОСДЮСШОР</v>
          </cell>
          <cell r="H39" t="str">
            <v>Ефалов Н.Л.</v>
          </cell>
          <cell r="I39">
            <v>1500</v>
          </cell>
        </row>
        <row r="40">
          <cell r="B40">
            <v>214</v>
          </cell>
          <cell r="C40" t="str">
            <v>Камилатов Михаил</v>
          </cell>
          <cell r="D40">
            <v>34921</v>
          </cell>
          <cell r="E40" t="str">
            <v>1р</v>
          </cell>
          <cell r="F40" t="str">
            <v>Костромская</v>
          </cell>
          <cell r="G40" t="str">
            <v>Кострома, КОСДЮСШОР</v>
          </cell>
          <cell r="H40" t="str">
            <v>Дружков А.Н.</v>
          </cell>
          <cell r="I40">
            <v>400</v>
          </cell>
        </row>
        <row r="41">
          <cell r="B41">
            <v>215</v>
          </cell>
          <cell r="C41" t="str">
            <v>Беляев Антон</v>
          </cell>
          <cell r="D41">
            <v>34764</v>
          </cell>
          <cell r="E41" t="str">
            <v>1р</v>
          </cell>
          <cell r="F41" t="str">
            <v>Костромская</v>
          </cell>
          <cell r="G41" t="str">
            <v>Шарья, СДЮСШОР</v>
          </cell>
          <cell r="H41" t="str">
            <v>Шалагинов М.А.</v>
          </cell>
        </row>
        <row r="42">
          <cell r="B42">
            <v>221</v>
          </cell>
          <cell r="C42" t="str">
            <v>Кокин Артём</v>
          </cell>
          <cell r="D42">
            <v>34786</v>
          </cell>
          <cell r="E42" t="str">
            <v>2р</v>
          </cell>
          <cell r="F42" t="str">
            <v>Костромская</v>
          </cell>
          <cell r="G42" t="str">
            <v>Кострома, КОСДЮСШОР</v>
          </cell>
          <cell r="H42" t="str">
            <v>Дружков А.Н.</v>
          </cell>
          <cell r="I42">
            <v>400</v>
          </cell>
        </row>
        <row r="43">
          <cell r="B43">
            <v>223</v>
          </cell>
          <cell r="C43" t="str">
            <v>Ямщиков Кирилл</v>
          </cell>
          <cell r="D43">
            <v>34843</v>
          </cell>
          <cell r="E43" t="str">
            <v>2р</v>
          </cell>
          <cell r="F43" t="str">
            <v>Костромская</v>
          </cell>
          <cell r="G43" t="str">
            <v>Кострома, КОСДЮСШОР</v>
          </cell>
          <cell r="H43" t="str">
            <v>Куликов В.П.</v>
          </cell>
          <cell r="I43">
            <v>60</v>
          </cell>
        </row>
        <row r="44">
          <cell r="B44">
            <v>226</v>
          </cell>
          <cell r="C44" t="str">
            <v>Соколов Константин</v>
          </cell>
          <cell r="D44">
            <v>32766</v>
          </cell>
          <cell r="E44" t="str">
            <v>1р</v>
          </cell>
          <cell r="F44" t="str">
            <v>Костромская</v>
          </cell>
          <cell r="G44" t="str">
            <v>Кострома, Облгаз</v>
          </cell>
          <cell r="H44" t="str">
            <v>Зимин В.Н.</v>
          </cell>
        </row>
        <row r="45">
          <cell r="B45">
            <v>189</v>
          </cell>
          <cell r="C45" t="str">
            <v>Кортелёв Фёдор</v>
          </cell>
          <cell r="D45">
            <v>33917</v>
          </cell>
          <cell r="E45" t="str">
            <v>1р</v>
          </cell>
          <cell r="F45" t="str">
            <v>Калининградская</v>
          </cell>
          <cell r="G45" t="str">
            <v>Калининград, СДЮСШОР-4</v>
          </cell>
          <cell r="H45" t="str">
            <v>Степочкина Е.К., Тимофеева Л.А.</v>
          </cell>
        </row>
        <row r="46">
          <cell r="B46">
            <v>191</v>
          </cell>
          <cell r="C46" t="str">
            <v>Подлипайло Дмитрий</v>
          </cell>
          <cell r="D46">
            <v>34382</v>
          </cell>
          <cell r="E46" t="str">
            <v>КМС</v>
          </cell>
          <cell r="F46" t="str">
            <v>Калининградская</v>
          </cell>
          <cell r="G46" t="str">
            <v>Калининград, УОР</v>
          </cell>
          <cell r="H46" t="str">
            <v>Лещинский В.В., Антунович Г.П.</v>
          </cell>
        </row>
        <row r="47">
          <cell r="B47">
            <v>192</v>
          </cell>
          <cell r="C47" t="str">
            <v>Ткаченко Максим</v>
          </cell>
          <cell r="D47">
            <v>34610</v>
          </cell>
          <cell r="E47" t="str">
            <v>1р</v>
          </cell>
          <cell r="F47" t="str">
            <v>Калининградская</v>
          </cell>
          <cell r="G47" t="str">
            <v>Калининград, СДЮСШОР-4</v>
          </cell>
          <cell r="H47" t="str">
            <v>Лещинский В.В., Антунович Г.П.</v>
          </cell>
          <cell r="I47">
            <v>400</v>
          </cell>
        </row>
        <row r="48">
          <cell r="B48">
            <v>195</v>
          </cell>
          <cell r="C48" t="str">
            <v>Настенко Николай</v>
          </cell>
          <cell r="D48">
            <v>34976</v>
          </cell>
          <cell r="E48" t="str">
            <v>2р</v>
          </cell>
          <cell r="F48" t="str">
            <v>Калининградская</v>
          </cell>
          <cell r="G48" t="str">
            <v>Калининград, СДЮСШОР-4</v>
          </cell>
          <cell r="H48" t="str">
            <v>Балашовы В.А., С.Г.</v>
          </cell>
          <cell r="I48" t="str">
            <v>высота</v>
          </cell>
        </row>
        <row r="49">
          <cell r="B49">
            <v>196</v>
          </cell>
          <cell r="C49" t="str">
            <v>Маклыгин Мартин</v>
          </cell>
          <cell r="D49">
            <v>35186</v>
          </cell>
          <cell r="E49" t="str">
            <v>2р</v>
          </cell>
          <cell r="F49" t="str">
            <v>Калининградская</v>
          </cell>
          <cell r="G49" t="str">
            <v>Калининград, УОР</v>
          </cell>
          <cell r="H49" t="str">
            <v>Лобков В.Г., Антунович Г.П., Лещинский В.В.</v>
          </cell>
          <cell r="I49">
            <v>60</v>
          </cell>
        </row>
        <row r="50">
          <cell r="B50">
            <v>148</v>
          </cell>
          <cell r="C50" t="str">
            <v>Фалёв Дмитрий</v>
          </cell>
          <cell r="D50">
            <v>30435</v>
          </cell>
          <cell r="E50" t="str">
            <v>МС</v>
          </cell>
          <cell r="F50" t="str">
            <v>Архангельская</v>
          </cell>
          <cell r="G50" t="str">
            <v>Северодвинск, профсоюзы</v>
          </cell>
          <cell r="H50" t="str">
            <v>Лебедев В.Н.</v>
          </cell>
          <cell r="I50">
            <v>60</v>
          </cell>
        </row>
        <row r="51">
          <cell r="B51">
            <v>149</v>
          </cell>
          <cell r="C51" t="str">
            <v>Макковеев Александр</v>
          </cell>
          <cell r="D51">
            <v>31572</v>
          </cell>
          <cell r="E51" t="str">
            <v>1р</v>
          </cell>
          <cell r="F51" t="str">
            <v>Архангельская</v>
          </cell>
          <cell r="G51" t="str">
            <v>Архангельск, ГСУ "ЦСП"</v>
          </cell>
          <cell r="H51" t="str">
            <v>Чернов А.В., Мосеев А.А.</v>
          </cell>
          <cell r="I51">
            <v>1500</v>
          </cell>
        </row>
        <row r="52">
          <cell r="B52">
            <v>150</v>
          </cell>
          <cell r="C52" t="str">
            <v>Стародубцев Сергей</v>
          </cell>
          <cell r="D52">
            <v>31256</v>
          </cell>
          <cell r="E52" t="str">
            <v>1р</v>
          </cell>
          <cell r="F52" t="str">
            <v>Архангельская</v>
          </cell>
          <cell r="G52" t="str">
            <v>ЛАВА, профсоюзы</v>
          </cell>
          <cell r="H52" t="str">
            <v>Мосеев А.А.</v>
          </cell>
          <cell r="I52">
            <v>400</v>
          </cell>
        </row>
        <row r="53">
          <cell r="B53">
            <v>151</v>
          </cell>
          <cell r="C53" t="str">
            <v>Бороздин Анатолий</v>
          </cell>
          <cell r="D53">
            <v>1985</v>
          </cell>
          <cell r="E53" t="str">
            <v>1р</v>
          </cell>
          <cell r="F53" t="str">
            <v>Архангельская</v>
          </cell>
          <cell r="G53" t="str">
            <v>ЛАВА</v>
          </cell>
          <cell r="H53" t="str">
            <v>Мосеев А.А.</v>
          </cell>
          <cell r="I53">
            <v>400</v>
          </cell>
        </row>
        <row r="54">
          <cell r="B54">
            <v>155</v>
          </cell>
          <cell r="C54" t="str">
            <v>Буторин Александр</v>
          </cell>
          <cell r="D54">
            <v>33378</v>
          </cell>
          <cell r="E54" t="str">
            <v>КМС</v>
          </cell>
          <cell r="F54" t="str">
            <v>Архангельская</v>
          </cell>
          <cell r="G54" t="str">
            <v>Архангельск, САФУ</v>
          </cell>
          <cell r="H54" t="str">
            <v>Мосеев А.А.</v>
          </cell>
          <cell r="I54">
            <v>400</v>
          </cell>
        </row>
        <row r="55">
          <cell r="B55">
            <v>156</v>
          </cell>
          <cell r="C55" t="str">
            <v xml:space="preserve">Антонов Артём </v>
          </cell>
          <cell r="D55">
            <v>33511</v>
          </cell>
          <cell r="E55" t="str">
            <v>1р</v>
          </cell>
          <cell r="F55" t="str">
            <v>Архангельская</v>
          </cell>
          <cell r="G55" t="str">
            <v>Архангельск, САФУ</v>
          </cell>
          <cell r="H55" t="str">
            <v>Водовозов В.А.</v>
          </cell>
          <cell r="I55">
            <v>1500</v>
          </cell>
        </row>
        <row r="56">
          <cell r="B56">
            <v>157</v>
          </cell>
          <cell r="C56" t="str">
            <v>Воршилов Александр</v>
          </cell>
          <cell r="D56">
            <v>1992</v>
          </cell>
          <cell r="E56" t="str">
            <v>1р</v>
          </cell>
          <cell r="F56" t="str">
            <v>Архангельская</v>
          </cell>
          <cell r="G56" t="str">
            <v>Архангельск, САФУ</v>
          </cell>
          <cell r="H56" t="str">
            <v>Водовозов В.А.</v>
          </cell>
          <cell r="I56">
            <v>1500</v>
          </cell>
        </row>
        <row r="57">
          <cell r="B57">
            <v>158</v>
          </cell>
          <cell r="C57" t="str">
            <v>Мамедов Руслан</v>
          </cell>
          <cell r="D57">
            <v>33421</v>
          </cell>
          <cell r="E57" t="str">
            <v>1р</v>
          </cell>
          <cell r="F57" t="str">
            <v>Архангельская</v>
          </cell>
          <cell r="G57" t="str">
            <v>Архангельск, САФУ</v>
          </cell>
          <cell r="H57" t="str">
            <v>Мосеев А.А.</v>
          </cell>
          <cell r="I57">
            <v>60</v>
          </cell>
        </row>
        <row r="58">
          <cell r="B58">
            <v>159</v>
          </cell>
          <cell r="C58" t="str">
            <v>Узких Владимир</v>
          </cell>
          <cell r="D58">
            <v>33592</v>
          </cell>
          <cell r="E58" t="str">
            <v>1р</v>
          </cell>
          <cell r="F58" t="str">
            <v>Архангельская</v>
          </cell>
          <cell r="G58" t="str">
            <v>Архангельск, САФУ</v>
          </cell>
          <cell r="H58" t="str">
            <v>Мосеев А.А.</v>
          </cell>
          <cell r="I58">
            <v>60</v>
          </cell>
        </row>
        <row r="59">
          <cell r="B59">
            <v>161</v>
          </cell>
          <cell r="C59" t="str">
            <v>Лодыгин Дмитрий</v>
          </cell>
          <cell r="D59">
            <v>33724</v>
          </cell>
          <cell r="E59" t="str">
            <v>2р</v>
          </cell>
          <cell r="F59" t="str">
            <v>Архангельская</v>
          </cell>
          <cell r="G59" t="str">
            <v>Архангельск, САФУ</v>
          </cell>
          <cell r="H59" t="str">
            <v>Чернов А.В.. Мосеев А.А.</v>
          </cell>
          <cell r="I59">
            <v>1500</v>
          </cell>
        </row>
        <row r="60">
          <cell r="B60">
            <v>162</v>
          </cell>
          <cell r="C60" t="str">
            <v xml:space="preserve">Окулов Вячеслав </v>
          </cell>
          <cell r="D60">
            <v>34069</v>
          </cell>
          <cell r="E60" t="str">
            <v>1р</v>
          </cell>
          <cell r="F60" t="str">
            <v>Архангельская</v>
          </cell>
          <cell r="G60" t="str">
            <v>Коряжма, ДЮСШ-35</v>
          </cell>
          <cell r="H60" t="str">
            <v>Казанцев Л.А.</v>
          </cell>
          <cell r="I60">
            <v>60</v>
          </cell>
        </row>
        <row r="61">
          <cell r="B61">
            <v>163</v>
          </cell>
          <cell r="C61" t="str">
            <v>Попов Сергей</v>
          </cell>
          <cell r="D61">
            <v>34456</v>
          </cell>
          <cell r="E61" t="str">
            <v>КМС</v>
          </cell>
          <cell r="F61" t="str">
            <v>Архангельская</v>
          </cell>
          <cell r="G61" t="str">
            <v>Коряжма, ДЮСШ-35</v>
          </cell>
          <cell r="H61" t="str">
            <v>Казанцев Л.А.</v>
          </cell>
          <cell r="I61">
            <v>60</v>
          </cell>
        </row>
        <row r="62">
          <cell r="B62">
            <v>164</v>
          </cell>
          <cell r="C62" t="str">
            <v>Груздев Илья</v>
          </cell>
          <cell r="D62">
            <v>1994</v>
          </cell>
          <cell r="E62" t="str">
            <v>1р</v>
          </cell>
          <cell r="F62" t="str">
            <v>Архангельская</v>
          </cell>
          <cell r="G62" t="str">
            <v>Коряжма, ДЮСШ-35</v>
          </cell>
          <cell r="H62" t="str">
            <v>Казанцев Л.А.</v>
          </cell>
          <cell r="I62">
            <v>60</v>
          </cell>
        </row>
        <row r="63">
          <cell r="B63">
            <v>166</v>
          </cell>
          <cell r="C63" t="str">
            <v>Опарин Максим</v>
          </cell>
          <cell r="D63">
            <v>34304</v>
          </cell>
          <cell r="E63" t="str">
            <v>2р</v>
          </cell>
          <cell r="F63" t="str">
            <v>Архангельская</v>
          </cell>
          <cell r="G63" t="str">
            <v>Архангельск, ГСУ "Поморье"</v>
          </cell>
          <cell r="H63" t="str">
            <v>Мосеев А.А.</v>
          </cell>
          <cell r="I63">
            <v>400</v>
          </cell>
        </row>
        <row r="64">
          <cell r="B64">
            <v>168</v>
          </cell>
          <cell r="C64" t="str">
            <v>Резник Иван</v>
          </cell>
          <cell r="D64">
            <v>1994</v>
          </cell>
          <cell r="E64" t="str">
            <v>2р</v>
          </cell>
          <cell r="F64" t="str">
            <v>Архангельская</v>
          </cell>
          <cell r="G64" t="str">
            <v>Архангельск, ДЮСШ-1</v>
          </cell>
          <cell r="H64" t="str">
            <v>Рудакова А.Г.</v>
          </cell>
          <cell r="I64">
            <v>1500</v>
          </cell>
        </row>
        <row r="65">
          <cell r="B65">
            <v>169</v>
          </cell>
          <cell r="C65" t="str">
            <v>Полосков Антон</v>
          </cell>
          <cell r="D65">
            <v>1995</v>
          </cell>
          <cell r="E65" t="str">
            <v>2р</v>
          </cell>
          <cell r="F65" t="str">
            <v>Архангельская</v>
          </cell>
          <cell r="G65" t="str">
            <v>Архангельск, ДЮСШ-1</v>
          </cell>
          <cell r="H65" t="str">
            <v>Рудакова А.Г.</v>
          </cell>
          <cell r="I65">
            <v>60400</v>
          </cell>
        </row>
        <row r="66">
          <cell r="B66">
            <v>170</v>
          </cell>
          <cell r="C66" t="str">
            <v>Ефремов Александр</v>
          </cell>
          <cell r="D66">
            <v>1995</v>
          </cell>
          <cell r="E66" t="str">
            <v>2р</v>
          </cell>
          <cell r="F66" t="str">
            <v>Архангельская</v>
          </cell>
          <cell r="G66" t="str">
            <v>Коряжма, ДЮСШ-35</v>
          </cell>
          <cell r="H66" t="str">
            <v>Казанцев Л.А.</v>
          </cell>
          <cell r="I66">
            <v>60</v>
          </cell>
        </row>
        <row r="67">
          <cell r="B67">
            <v>179</v>
          </cell>
          <cell r="C67" t="str">
            <v>Панкратов Никита</v>
          </cell>
          <cell r="D67">
            <v>1995</v>
          </cell>
          <cell r="E67" t="str">
            <v>2р</v>
          </cell>
          <cell r="F67" t="str">
            <v>Архангельская</v>
          </cell>
          <cell r="G67" t="str">
            <v>Архангельск, ДЮСШ-1</v>
          </cell>
          <cell r="H67" t="str">
            <v>Луцева И.В.</v>
          </cell>
          <cell r="I67">
            <v>400</v>
          </cell>
        </row>
        <row r="68">
          <cell r="B68">
            <v>180</v>
          </cell>
          <cell r="C68" t="str">
            <v>Бочкарев Николай</v>
          </cell>
          <cell r="D68">
            <v>1995</v>
          </cell>
          <cell r="E68" t="str">
            <v>3р</v>
          </cell>
          <cell r="F68" t="str">
            <v>Архангельская</v>
          </cell>
          <cell r="G68" t="str">
            <v>Архангельск, ДЮСШ-1</v>
          </cell>
          <cell r="H68" t="str">
            <v>Луцева И.В.</v>
          </cell>
          <cell r="I68" t="str">
            <v>2000/б</v>
          </cell>
        </row>
        <row r="69">
          <cell r="B69">
            <v>181</v>
          </cell>
          <cell r="C69" t="str">
            <v>Порядин Андрей</v>
          </cell>
          <cell r="D69">
            <v>1996</v>
          </cell>
          <cell r="E69" t="str">
            <v>2р</v>
          </cell>
          <cell r="F69" t="str">
            <v>Архангельская</v>
          </cell>
          <cell r="G69" t="str">
            <v>Архангельск, ДЮСШ-1</v>
          </cell>
          <cell r="H69" t="str">
            <v>Брюхова О.Б.</v>
          </cell>
          <cell r="I69" t="str">
            <v>60 длина</v>
          </cell>
        </row>
        <row r="70">
          <cell r="B70">
            <v>182</v>
          </cell>
          <cell r="C70" t="str">
            <v>Харченко Георгий</v>
          </cell>
          <cell r="D70">
            <v>1996</v>
          </cell>
          <cell r="E70" t="str">
            <v>1р</v>
          </cell>
          <cell r="F70" t="str">
            <v>Архангельская</v>
          </cell>
          <cell r="G70" t="str">
            <v>Котлас, ДЮСШ</v>
          </cell>
          <cell r="H70" t="str">
            <v>Комлев С.И.</v>
          </cell>
          <cell r="I70">
            <v>60</v>
          </cell>
        </row>
        <row r="71">
          <cell r="B71">
            <v>183</v>
          </cell>
          <cell r="C71" t="str">
            <v>Новоторов Владислав</v>
          </cell>
          <cell r="D71">
            <v>1996</v>
          </cell>
          <cell r="E71" t="str">
            <v>1р</v>
          </cell>
          <cell r="F71" t="str">
            <v>Архангельская</v>
          </cell>
          <cell r="G71" t="str">
            <v>Котлас, ДЮСШ</v>
          </cell>
          <cell r="H71" t="str">
            <v>Комлев С.И.</v>
          </cell>
          <cell r="I71">
            <v>60</v>
          </cell>
        </row>
        <row r="72">
          <cell r="B72">
            <v>184</v>
          </cell>
          <cell r="C72" t="str">
            <v>Груздев Владислав</v>
          </cell>
          <cell r="D72">
            <v>1995</v>
          </cell>
          <cell r="E72" t="str">
            <v>2р</v>
          </cell>
          <cell r="F72" t="str">
            <v>Архангельская</v>
          </cell>
          <cell r="H72" t="str">
            <v>Фёдорова Е.В.</v>
          </cell>
          <cell r="I72">
            <v>60</v>
          </cell>
        </row>
        <row r="73">
          <cell r="B73">
            <v>147</v>
          </cell>
          <cell r="C73" t="str">
            <v>Чернов Андрей</v>
          </cell>
          <cell r="D73">
            <v>23336</v>
          </cell>
          <cell r="E73" t="str">
            <v>3р</v>
          </cell>
          <cell r="F73" t="str">
            <v>Архангельская</v>
          </cell>
          <cell r="G73" t="str">
            <v>Архангельск, ГСУ "ЦСП"</v>
          </cell>
          <cell r="H73" t="str">
            <v>Хвиюзов А.</v>
          </cell>
        </row>
        <row r="74">
          <cell r="B74">
            <v>464</v>
          </cell>
          <cell r="C74" t="str">
            <v>Стекольников Максим</v>
          </cell>
          <cell r="D74">
            <v>1995</v>
          </cell>
          <cell r="E74" t="str">
            <v>1р</v>
          </cell>
          <cell r="F74" t="str">
            <v>Владимирская</v>
          </cell>
          <cell r="G74" t="str">
            <v>Муром, ДСО "Верба"</v>
          </cell>
          <cell r="H74" t="str">
            <v>Ермишин М.М.</v>
          </cell>
          <cell r="I74">
            <v>400</v>
          </cell>
        </row>
        <row r="75">
          <cell r="B75">
            <v>465</v>
          </cell>
          <cell r="C75" t="str">
            <v>Кадулин Андрей</v>
          </cell>
          <cell r="D75">
            <v>1995</v>
          </cell>
          <cell r="E75" t="str">
            <v>2р</v>
          </cell>
          <cell r="F75" t="str">
            <v>Владимирская</v>
          </cell>
          <cell r="G75" t="str">
            <v>Муром, КСДЮСШОР</v>
          </cell>
          <cell r="H75" t="str">
            <v>Ермишин М.М.</v>
          </cell>
          <cell r="I75">
            <v>400</v>
          </cell>
        </row>
        <row r="76">
          <cell r="B76">
            <v>468</v>
          </cell>
          <cell r="C76" t="str">
            <v>Фомичев Дмитрий</v>
          </cell>
          <cell r="D76">
            <v>1996</v>
          </cell>
          <cell r="E76" t="str">
            <v>1р</v>
          </cell>
          <cell r="F76" t="str">
            <v>Владимирская</v>
          </cell>
          <cell r="G76" t="str">
            <v>Муром, КСДЮСШОР</v>
          </cell>
          <cell r="H76" t="str">
            <v>Салов С.Г.</v>
          </cell>
          <cell r="I76">
            <v>60</v>
          </cell>
        </row>
        <row r="77">
          <cell r="B77">
            <v>471</v>
          </cell>
          <cell r="C77" t="str">
            <v>Карпов Дмитрий</v>
          </cell>
          <cell r="D77">
            <v>34886</v>
          </cell>
          <cell r="E77" t="str">
            <v>2р</v>
          </cell>
          <cell r="F77" t="str">
            <v>Владимирская</v>
          </cell>
          <cell r="G77" t="str">
            <v>Владимир, СДЮСШОР-7</v>
          </cell>
          <cell r="H77" t="str">
            <v>Судаков К.А., Демьянов В.А.</v>
          </cell>
          <cell r="I77">
            <v>60</v>
          </cell>
        </row>
        <row r="78">
          <cell r="B78">
            <v>472</v>
          </cell>
          <cell r="C78" t="str">
            <v>Воронин Артём</v>
          </cell>
          <cell r="D78">
            <v>35226</v>
          </cell>
          <cell r="E78" t="str">
            <v>2р</v>
          </cell>
          <cell r="F78" t="str">
            <v>Владимирская</v>
          </cell>
          <cell r="G78" t="str">
            <v>Владимир, СДЮСШОР-7</v>
          </cell>
          <cell r="H78" t="str">
            <v>Судаков К.А.</v>
          </cell>
          <cell r="I78">
            <v>60</v>
          </cell>
        </row>
        <row r="79">
          <cell r="B79">
            <v>473</v>
          </cell>
          <cell r="C79" t="str">
            <v>Степанов Олег</v>
          </cell>
          <cell r="D79">
            <v>1996</v>
          </cell>
          <cell r="E79" t="str">
            <v>2р</v>
          </cell>
          <cell r="F79" t="str">
            <v>Владимирская</v>
          </cell>
          <cell r="G79" t="str">
            <v>Владимир, СДЮСШОР-4</v>
          </cell>
          <cell r="H79" t="str">
            <v>Герцен Е.А.</v>
          </cell>
          <cell r="I79">
            <v>400</v>
          </cell>
        </row>
        <row r="80">
          <cell r="B80">
            <v>474</v>
          </cell>
          <cell r="C80" t="str">
            <v>Белов Сергей</v>
          </cell>
          <cell r="D80">
            <v>1995</v>
          </cell>
          <cell r="E80" t="str">
            <v>1р</v>
          </cell>
          <cell r="F80" t="str">
            <v>Владимирская</v>
          </cell>
          <cell r="G80" t="str">
            <v>Александров, ДЮСШ</v>
          </cell>
          <cell r="H80" t="str">
            <v>Сычев А.С.</v>
          </cell>
          <cell r="I80" t="str">
            <v>60с/б</v>
          </cell>
        </row>
        <row r="81">
          <cell r="B81">
            <v>477</v>
          </cell>
          <cell r="C81" t="str">
            <v>Лапшин Александр</v>
          </cell>
          <cell r="D81">
            <v>1993</v>
          </cell>
          <cell r="E81" t="str">
            <v>КМС</v>
          </cell>
          <cell r="F81" t="str">
            <v>Владимирская</v>
          </cell>
          <cell r="G81" t="str">
            <v>Владимир, СДЮСШОР-7</v>
          </cell>
          <cell r="H81" t="str">
            <v>Буянкин В.И.</v>
          </cell>
          <cell r="I81">
            <v>1500</v>
          </cell>
        </row>
        <row r="82">
          <cell r="B82">
            <v>478</v>
          </cell>
          <cell r="C82" t="str">
            <v>Кармалика Филипп</v>
          </cell>
          <cell r="D82">
            <v>1994</v>
          </cell>
          <cell r="E82" t="str">
            <v>1р</v>
          </cell>
          <cell r="F82" t="str">
            <v>Владимирская</v>
          </cell>
          <cell r="G82" t="str">
            <v>Владимир, СДЮСШОР-7</v>
          </cell>
          <cell r="H82" t="str">
            <v>Буянкин В.И., Терещенко А.В.</v>
          </cell>
          <cell r="I82">
            <v>1500</v>
          </cell>
        </row>
        <row r="83">
          <cell r="B83">
            <v>479</v>
          </cell>
          <cell r="C83" t="str">
            <v>Ульянов Денис</v>
          </cell>
          <cell r="D83">
            <v>1994</v>
          </cell>
          <cell r="E83" t="str">
            <v>1р</v>
          </cell>
          <cell r="F83" t="str">
            <v>Владимирская</v>
          </cell>
          <cell r="G83" t="str">
            <v>Владимир, СДЮСШОР-7</v>
          </cell>
          <cell r="H83" t="str">
            <v>Буянкин В.И.</v>
          </cell>
          <cell r="I83">
            <v>1500</v>
          </cell>
        </row>
        <row r="84">
          <cell r="B84">
            <v>480</v>
          </cell>
          <cell r="C84" t="str">
            <v>Курицын Иван</v>
          </cell>
          <cell r="D84">
            <v>1994</v>
          </cell>
          <cell r="E84" t="str">
            <v>1р</v>
          </cell>
          <cell r="F84" t="str">
            <v>Владимирская</v>
          </cell>
          <cell r="G84" t="str">
            <v>Муром, ДСО "Ока"</v>
          </cell>
          <cell r="H84" t="str">
            <v>Малярик К.Е.</v>
          </cell>
          <cell r="I84">
            <v>400</v>
          </cell>
        </row>
        <row r="85">
          <cell r="B85">
            <v>481</v>
          </cell>
          <cell r="C85" t="str">
            <v>Ползунов Иван</v>
          </cell>
          <cell r="D85">
            <v>1994</v>
          </cell>
          <cell r="E85" t="str">
            <v>1р</v>
          </cell>
          <cell r="F85" t="str">
            <v>Владимирская</v>
          </cell>
          <cell r="G85" t="str">
            <v>Владимир, СДЮСШОР-7</v>
          </cell>
          <cell r="H85" t="str">
            <v>Терещенко А.В.</v>
          </cell>
          <cell r="I85">
            <v>60</v>
          </cell>
        </row>
        <row r="86">
          <cell r="B86">
            <v>482</v>
          </cell>
          <cell r="C86" t="str">
            <v>Степанов Сергей</v>
          </cell>
          <cell r="D86">
            <v>34459</v>
          </cell>
          <cell r="E86" t="str">
            <v>КМС</v>
          </cell>
          <cell r="F86" t="str">
            <v>Владимирская</v>
          </cell>
          <cell r="G86" t="str">
            <v>Владимир, СДЮСШОР-4</v>
          </cell>
          <cell r="H86" t="str">
            <v>Куфтырев А.Л., Чернов С.В.</v>
          </cell>
          <cell r="I86">
            <v>1500</v>
          </cell>
        </row>
        <row r="87">
          <cell r="B87">
            <v>483</v>
          </cell>
          <cell r="C87" t="str">
            <v>Голиков Валерий</v>
          </cell>
          <cell r="D87">
            <v>1993</v>
          </cell>
          <cell r="E87" t="str">
            <v>1р</v>
          </cell>
          <cell r="F87" t="str">
            <v>Владимирская</v>
          </cell>
          <cell r="G87" t="str">
            <v>Муром, КСДЮСШОР</v>
          </cell>
          <cell r="H87" t="str">
            <v>Салов С.Г.</v>
          </cell>
          <cell r="I87">
            <v>60</v>
          </cell>
        </row>
        <row r="88">
          <cell r="B88">
            <v>485</v>
          </cell>
          <cell r="C88" t="str">
            <v>Кихай Прохор</v>
          </cell>
          <cell r="D88">
            <v>1993</v>
          </cell>
          <cell r="E88" t="str">
            <v>2р</v>
          </cell>
          <cell r="F88" t="str">
            <v>Владимирская</v>
          </cell>
          <cell r="G88" t="str">
            <v>Владимир, СДЮСШОР-4</v>
          </cell>
          <cell r="H88" t="str">
            <v>Чернов С.В.</v>
          </cell>
          <cell r="I88">
            <v>400</v>
          </cell>
        </row>
        <row r="89">
          <cell r="B89">
            <v>486</v>
          </cell>
          <cell r="C89" t="str">
            <v>Петухов Сергей</v>
          </cell>
          <cell r="D89">
            <v>1993</v>
          </cell>
          <cell r="E89" t="str">
            <v>2р</v>
          </cell>
          <cell r="F89" t="str">
            <v>Владимирская</v>
          </cell>
          <cell r="G89" t="str">
            <v>Владимир, СДЮСШОР-7</v>
          </cell>
          <cell r="H89" t="str">
            <v>Буянкин В.И., Демьянов В.А.</v>
          </cell>
          <cell r="I89">
            <v>400</v>
          </cell>
        </row>
        <row r="90">
          <cell r="B90">
            <v>488</v>
          </cell>
          <cell r="C90" t="str">
            <v>Зинович Андрей</v>
          </cell>
          <cell r="D90">
            <v>33512</v>
          </cell>
          <cell r="E90" t="str">
            <v>КМС</v>
          </cell>
          <cell r="F90" t="str">
            <v>Владимирская</v>
          </cell>
          <cell r="G90" t="str">
            <v>Владимир, Динамо</v>
          </cell>
          <cell r="H90" t="str">
            <v>Зинович В.И.</v>
          </cell>
          <cell r="I90">
            <v>1500</v>
          </cell>
        </row>
        <row r="91">
          <cell r="B91">
            <v>489</v>
          </cell>
          <cell r="C91" t="str">
            <v>Резников Никита</v>
          </cell>
          <cell r="D91">
            <v>1992</v>
          </cell>
          <cell r="E91" t="str">
            <v>КМС</v>
          </cell>
          <cell r="F91" t="str">
            <v>Владимирская</v>
          </cell>
          <cell r="G91" t="str">
            <v>Владимир, СДЮСШОР-7</v>
          </cell>
          <cell r="H91" t="str">
            <v>Судаков К.А., Бабайлова О.А.</v>
          </cell>
          <cell r="I91">
            <v>400</v>
          </cell>
        </row>
        <row r="92">
          <cell r="B92">
            <v>490</v>
          </cell>
          <cell r="C92" t="str">
            <v>Лёзов Дмитрий</v>
          </cell>
          <cell r="D92">
            <v>1991</v>
          </cell>
          <cell r="E92" t="str">
            <v>1р</v>
          </cell>
          <cell r="F92" t="str">
            <v>Владимирская</v>
          </cell>
          <cell r="G92" t="str">
            <v>Ковров, СК"Звезда"</v>
          </cell>
          <cell r="H92" t="str">
            <v>Птушкина Н.И.</v>
          </cell>
          <cell r="I92">
            <v>400</v>
          </cell>
        </row>
        <row r="93">
          <cell r="B93">
            <v>491</v>
          </cell>
          <cell r="C93" t="str">
            <v>Козлов Николай</v>
          </cell>
          <cell r="D93">
            <v>33942</v>
          </cell>
          <cell r="E93" t="str">
            <v>КМС</v>
          </cell>
          <cell r="F93" t="str">
            <v>Владимирская</v>
          </cell>
          <cell r="G93" t="str">
            <v>Владимир, СДЮСШОР-4</v>
          </cell>
          <cell r="H93" t="str">
            <v>Бурлаков О.П.</v>
          </cell>
          <cell r="I93">
            <v>400</v>
          </cell>
        </row>
        <row r="94">
          <cell r="B94">
            <v>492</v>
          </cell>
          <cell r="C94" t="str">
            <v>Жарких Борис</v>
          </cell>
          <cell r="D94">
            <v>1991</v>
          </cell>
          <cell r="E94" t="str">
            <v>КМС</v>
          </cell>
          <cell r="F94" t="str">
            <v>Владимирская</v>
          </cell>
          <cell r="G94" t="str">
            <v>Владимир, СДЮСШОР-4</v>
          </cell>
          <cell r="H94" t="str">
            <v>Бурлаков О.П.</v>
          </cell>
          <cell r="I94">
            <v>400</v>
          </cell>
        </row>
        <row r="95">
          <cell r="B95">
            <v>493</v>
          </cell>
          <cell r="C95" t="str">
            <v>Клысенко Иван</v>
          </cell>
          <cell r="D95">
            <v>33862</v>
          </cell>
          <cell r="E95" t="str">
            <v>КМС</v>
          </cell>
          <cell r="F95" t="str">
            <v>Владимирская</v>
          </cell>
          <cell r="G95" t="str">
            <v>Владимир, СДЮСШОР-7</v>
          </cell>
          <cell r="H95" t="str">
            <v>Судаков К.А.</v>
          </cell>
          <cell r="I95">
            <v>60</v>
          </cell>
        </row>
        <row r="96">
          <cell r="B96">
            <v>494</v>
          </cell>
          <cell r="C96" t="str">
            <v>Пастухов Алексей</v>
          </cell>
          <cell r="D96">
            <v>1990</v>
          </cell>
          <cell r="E96" t="str">
            <v>КМС</v>
          </cell>
          <cell r="F96" t="str">
            <v>Владимирская</v>
          </cell>
          <cell r="G96" t="str">
            <v>Владимир, ШВСМ</v>
          </cell>
          <cell r="H96" t="str">
            <v>Саков А.П.</v>
          </cell>
          <cell r="I96">
            <v>1500</v>
          </cell>
        </row>
        <row r="97">
          <cell r="B97">
            <v>495</v>
          </cell>
          <cell r="C97" t="str">
            <v>Карзанов Валентин</v>
          </cell>
          <cell r="D97">
            <v>32417</v>
          </cell>
          <cell r="E97" t="str">
            <v>КМС</v>
          </cell>
          <cell r="F97" t="str">
            <v>Владимирская</v>
          </cell>
          <cell r="G97" t="str">
            <v>Владимир, СДЮСШОР-4</v>
          </cell>
          <cell r="H97" t="str">
            <v>Куфтырев А.Л.</v>
          </cell>
          <cell r="I97">
            <v>1500</v>
          </cell>
        </row>
        <row r="98">
          <cell r="B98">
            <v>496</v>
          </cell>
          <cell r="C98" t="str">
            <v>Родин Сергей</v>
          </cell>
          <cell r="D98">
            <v>32710</v>
          </cell>
          <cell r="E98" t="str">
            <v>КМС</v>
          </cell>
          <cell r="F98" t="str">
            <v>Владимирская</v>
          </cell>
          <cell r="G98" t="str">
            <v>Владимир, СДЮСШОР-4, Динамо</v>
          </cell>
          <cell r="H98" t="str">
            <v>Куфтырев А.Л.</v>
          </cell>
          <cell r="I98">
            <v>1500</v>
          </cell>
        </row>
        <row r="99">
          <cell r="B99">
            <v>497</v>
          </cell>
          <cell r="C99" t="str">
            <v>Куфтырев Артём</v>
          </cell>
          <cell r="D99">
            <v>1988</v>
          </cell>
          <cell r="E99" t="str">
            <v>КМС</v>
          </cell>
          <cell r="F99" t="str">
            <v>Владимирская</v>
          </cell>
          <cell r="G99" t="str">
            <v>Владимир, СДЮСШОР-4</v>
          </cell>
          <cell r="H99" t="str">
            <v>Куфтырев А.Л.</v>
          </cell>
          <cell r="I99">
            <v>1500</v>
          </cell>
        </row>
        <row r="100">
          <cell r="B100">
            <v>442</v>
          </cell>
          <cell r="C100" t="str">
            <v>Федин Андрей</v>
          </cell>
          <cell r="D100">
            <v>31626</v>
          </cell>
          <cell r="E100" t="str">
            <v>МС</v>
          </cell>
          <cell r="F100" t="str">
            <v>Мурманская</v>
          </cell>
          <cell r="G100" t="str">
            <v>Мурманск, СДЮСШОР-4</v>
          </cell>
          <cell r="H100" t="str">
            <v>Фарутин Н.В.</v>
          </cell>
          <cell r="I100">
            <v>60</v>
          </cell>
        </row>
        <row r="101">
          <cell r="B101">
            <v>446</v>
          </cell>
          <cell r="C101" t="str">
            <v>Семенов Руслан</v>
          </cell>
          <cell r="D101">
            <v>1985</v>
          </cell>
          <cell r="E101" t="str">
            <v>КМС</v>
          </cell>
          <cell r="F101" t="str">
            <v>Мурманская</v>
          </cell>
          <cell r="G101" t="str">
            <v>Мурманск, СДЮСШОР-4</v>
          </cell>
          <cell r="H101" t="str">
            <v>Фарутин Н.В.</v>
          </cell>
          <cell r="I101">
            <v>60</v>
          </cell>
        </row>
        <row r="102">
          <cell r="B102">
            <v>449</v>
          </cell>
          <cell r="C102" t="str">
            <v>Жуков Вячеслав</v>
          </cell>
          <cell r="D102">
            <v>1990</v>
          </cell>
          <cell r="E102" t="str">
            <v>КМС</v>
          </cell>
          <cell r="F102" t="str">
            <v>Мурманская</v>
          </cell>
          <cell r="G102" t="str">
            <v>Мурманск</v>
          </cell>
          <cell r="H102" t="str">
            <v>Савенков П.В.</v>
          </cell>
          <cell r="I102">
            <v>60</v>
          </cell>
        </row>
        <row r="103">
          <cell r="B103">
            <v>452</v>
          </cell>
          <cell r="C103" t="str">
            <v>Миронов Евгений</v>
          </cell>
          <cell r="D103">
            <v>1993</v>
          </cell>
          <cell r="E103" t="str">
            <v>КМС</v>
          </cell>
          <cell r="F103" t="str">
            <v>Мурманская</v>
          </cell>
          <cell r="G103" t="str">
            <v>Мурманск, СДЮСШОР-4</v>
          </cell>
          <cell r="H103" t="str">
            <v>Кацан Т.Н.</v>
          </cell>
          <cell r="I103">
            <v>400</v>
          </cell>
        </row>
        <row r="104">
          <cell r="B104">
            <v>453</v>
          </cell>
          <cell r="C104" t="str">
            <v>Литвиненко Николай</v>
          </cell>
          <cell r="D104">
            <v>34132</v>
          </cell>
          <cell r="E104" t="str">
            <v>1р</v>
          </cell>
          <cell r="F104" t="str">
            <v>Мурманская</v>
          </cell>
          <cell r="G104" t="str">
            <v>Мурманск, СДЮСШОР-4</v>
          </cell>
          <cell r="H104" t="str">
            <v>Савенков П.В., Фарутин Н.В.</v>
          </cell>
          <cell r="I104">
            <v>1500</v>
          </cell>
        </row>
        <row r="105">
          <cell r="B105">
            <v>454</v>
          </cell>
          <cell r="C105" t="str">
            <v>Радзишевский Евгений</v>
          </cell>
          <cell r="D105">
            <v>34013</v>
          </cell>
          <cell r="E105" t="str">
            <v>КМС</v>
          </cell>
          <cell r="F105" t="str">
            <v>Мурманская</v>
          </cell>
          <cell r="G105" t="str">
            <v>Мурманск, СДЮСШОР-4</v>
          </cell>
          <cell r="H105" t="str">
            <v>Фарутин Н.В.</v>
          </cell>
          <cell r="I105">
            <v>60</v>
          </cell>
        </row>
        <row r="106">
          <cell r="B106">
            <v>461</v>
          </cell>
          <cell r="C106" t="str">
            <v>Краснов Руслан</v>
          </cell>
          <cell r="D106">
            <v>1995</v>
          </cell>
          <cell r="E106" t="str">
            <v>2р</v>
          </cell>
          <cell r="F106" t="str">
            <v>Мурманская</v>
          </cell>
          <cell r="I106">
            <v>60</v>
          </cell>
        </row>
        <row r="107">
          <cell r="B107">
            <v>462</v>
          </cell>
          <cell r="C107" t="str">
            <v>Пахомов Олег</v>
          </cell>
          <cell r="D107">
            <v>1995</v>
          </cell>
          <cell r="E107" t="str">
            <v>2р</v>
          </cell>
          <cell r="F107" t="str">
            <v>Мурманская</v>
          </cell>
          <cell r="G107" t="str">
            <v>Мурманск, СДЮСШОР-4</v>
          </cell>
          <cell r="H107" t="str">
            <v>Игнатьева Л.А.</v>
          </cell>
          <cell r="I107">
            <v>1500</v>
          </cell>
        </row>
        <row r="108">
          <cell r="B108">
            <v>316</v>
          </cell>
          <cell r="C108" t="str">
            <v>Уставщиков Евгений</v>
          </cell>
          <cell r="D108">
            <v>1988</v>
          </cell>
          <cell r="E108" t="str">
            <v>МС</v>
          </cell>
          <cell r="F108" t="str">
            <v>Ивановская</v>
          </cell>
          <cell r="G108" t="str">
            <v>Иваново, Профсоюзы</v>
          </cell>
          <cell r="H108" t="str">
            <v>Магницкий М.В.</v>
          </cell>
          <cell r="I108">
            <v>60</v>
          </cell>
        </row>
        <row r="109">
          <cell r="B109">
            <v>317</v>
          </cell>
          <cell r="C109" t="str">
            <v>Садыков Артур</v>
          </cell>
          <cell r="D109">
            <v>31256</v>
          </cell>
          <cell r="E109" t="str">
            <v>КМС</v>
          </cell>
          <cell r="F109" t="str">
            <v>Ивановская</v>
          </cell>
          <cell r="G109" t="str">
            <v>Иваново, Профсоюзы</v>
          </cell>
          <cell r="H109" t="str">
            <v>Гильмутдинов Ю.В.</v>
          </cell>
          <cell r="I109">
            <v>1500</v>
          </cell>
        </row>
        <row r="110">
          <cell r="B110">
            <v>318</v>
          </cell>
          <cell r="C110" t="str">
            <v>Скотников Александр</v>
          </cell>
          <cell r="D110">
            <v>32236</v>
          </cell>
          <cell r="E110" t="str">
            <v>КМС</v>
          </cell>
          <cell r="F110" t="str">
            <v>Ивановская</v>
          </cell>
          <cell r="G110" t="str">
            <v>Иваново, Профсоюзы</v>
          </cell>
          <cell r="H110" t="str">
            <v>Торгов Е.Н.</v>
          </cell>
        </row>
        <row r="111">
          <cell r="B111">
            <v>319</v>
          </cell>
          <cell r="C111" t="str">
            <v>Смолин Михаил</v>
          </cell>
          <cell r="D111">
            <v>1981</v>
          </cell>
          <cell r="E111" t="str">
            <v>КМС</v>
          </cell>
          <cell r="F111" t="str">
            <v>Ивановская</v>
          </cell>
          <cell r="H111" t="str">
            <v>самостоятельно</v>
          </cell>
        </row>
        <row r="112">
          <cell r="B112">
            <v>320</v>
          </cell>
          <cell r="C112" t="str">
            <v>Лебедев Никита</v>
          </cell>
          <cell r="D112">
            <v>31154</v>
          </cell>
          <cell r="E112" t="str">
            <v>МС</v>
          </cell>
          <cell r="F112" t="str">
            <v>Ивановская</v>
          </cell>
          <cell r="G112" t="str">
            <v>Иваново, Профсоюзы</v>
          </cell>
          <cell r="H112" t="str">
            <v>Чахунов Е.И.</v>
          </cell>
        </row>
        <row r="113">
          <cell r="B113">
            <v>321</v>
          </cell>
          <cell r="C113" t="str">
            <v>Шаимов Эдуард</v>
          </cell>
          <cell r="D113">
            <v>32007</v>
          </cell>
          <cell r="E113" t="str">
            <v>КМС</v>
          </cell>
          <cell r="F113" t="str">
            <v>Ивановская</v>
          </cell>
          <cell r="G113" t="str">
            <v>Иваново, Профсоюзы</v>
          </cell>
          <cell r="H113" t="str">
            <v>Гильмутдинов Ю.В.</v>
          </cell>
          <cell r="I113">
            <v>1500</v>
          </cell>
        </row>
        <row r="114">
          <cell r="B114">
            <v>322</v>
          </cell>
          <cell r="C114" t="str">
            <v>Наумчев Дмитрий</v>
          </cell>
          <cell r="D114">
            <v>30929</v>
          </cell>
          <cell r="E114" t="str">
            <v>МС</v>
          </cell>
          <cell r="F114" t="str">
            <v>Ивановская</v>
          </cell>
          <cell r="G114" t="str">
            <v>Иваново</v>
          </cell>
          <cell r="H114" t="str">
            <v>Морозов А.В.</v>
          </cell>
          <cell r="I114" t="str">
            <v>5000м с/х</v>
          </cell>
        </row>
        <row r="115">
          <cell r="B115">
            <v>323</v>
          </cell>
          <cell r="C115" t="str">
            <v>Никитин Антон</v>
          </cell>
          <cell r="D115">
            <v>32589</v>
          </cell>
          <cell r="E115" t="str">
            <v>КМС</v>
          </cell>
          <cell r="F115" t="str">
            <v>Ивановская</v>
          </cell>
          <cell r="G115" t="str">
            <v>Иваново, Профсоюзы</v>
          </cell>
          <cell r="H115" t="str">
            <v>Гудова В.А.</v>
          </cell>
          <cell r="I115" t="str">
            <v>высота</v>
          </cell>
        </row>
        <row r="116">
          <cell r="B116">
            <v>326</v>
          </cell>
          <cell r="C116" t="str">
            <v>Лямаев Максим</v>
          </cell>
          <cell r="D116">
            <v>33430</v>
          </cell>
          <cell r="E116" t="str">
            <v>КМС</v>
          </cell>
          <cell r="F116" t="str">
            <v>Ивановская</v>
          </cell>
          <cell r="G116" t="str">
            <v>Иваново, ИГХТУ</v>
          </cell>
          <cell r="H116" t="str">
            <v>Скобцов А.Ф., Мальцев Е.В.</v>
          </cell>
          <cell r="I116" t="str">
            <v>тройной</v>
          </cell>
        </row>
        <row r="117">
          <cell r="B117">
            <v>329</v>
          </cell>
          <cell r="C117" t="str">
            <v>Гишко Алексндр</v>
          </cell>
          <cell r="D117">
            <v>1990</v>
          </cell>
          <cell r="E117" t="str">
            <v>КМС</v>
          </cell>
          <cell r="F117" t="str">
            <v>Ивановская</v>
          </cell>
          <cell r="H117" t="str">
            <v>Мальцев Е.В.</v>
          </cell>
          <cell r="I117">
            <v>1500</v>
          </cell>
        </row>
        <row r="118">
          <cell r="B118">
            <v>330</v>
          </cell>
          <cell r="C118" t="str">
            <v>Мольков Александр</v>
          </cell>
          <cell r="D118">
            <v>33789</v>
          </cell>
          <cell r="E118" t="str">
            <v>1р</v>
          </cell>
          <cell r="F118" t="str">
            <v>Ивановская</v>
          </cell>
          <cell r="G118" t="str">
            <v>Иваново, Профсоюзы</v>
          </cell>
          <cell r="H118" t="str">
            <v>Чахунов Е.И.</v>
          </cell>
          <cell r="I118" t="str">
            <v>тройной</v>
          </cell>
        </row>
        <row r="119">
          <cell r="B119">
            <v>331</v>
          </cell>
          <cell r="C119" t="str">
            <v>Соловьев Сергей</v>
          </cell>
          <cell r="D119">
            <v>33772</v>
          </cell>
          <cell r="E119" t="str">
            <v>КМС</v>
          </cell>
          <cell r="F119" t="str">
            <v>Ивановская</v>
          </cell>
          <cell r="G119" t="str">
            <v>Иваново, Профсоюзы</v>
          </cell>
          <cell r="H119" t="str">
            <v>Гильмутдинов Ю.В.</v>
          </cell>
          <cell r="I119">
            <v>400</v>
          </cell>
        </row>
        <row r="120">
          <cell r="B120">
            <v>332</v>
          </cell>
          <cell r="C120" t="str">
            <v>Пыталев Андрей</v>
          </cell>
          <cell r="D120">
            <v>33724</v>
          </cell>
          <cell r="E120" t="str">
            <v>1р</v>
          </cell>
          <cell r="F120" t="str">
            <v>Ивановская</v>
          </cell>
          <cell r="G120" t="str">
            <v>Иваново, Профсоюзы</v>
          </cell>
          <cell r="H120" t="str">
            <v>Гильмутдинов Ю.В.</v>
          </cell>
          <cell r="I120">
            <v>1500</v>
          </cell>
        </row>
        <row r="121">
          <cell r="B121">
            <v>333</v>
          </cell>
          <cell r="C121" t="str">
            <v>Герасимов Андрей</v>
          </cell>
          <cell r="D121">
            <v>33969</v>
          </cell>
          <cell r="E121" t="str">
            <v>1р</v>
          </cell>
          <cell r="F121" t="str">
            <v>Ивановская</v>
          </cell>
          <cell r="G121" t="str">
            <v>Иваново, Профсоюзы</v>
          </cell>
          <cell r="H121" t="str">
            <v>Гильмутдинов Ю.В.</v>
          </cell>
          <cell r="I121">
            <v>1500</v>
          </cell>
        </row>
        <row r="122">
          <cell r="B122">
            <v>334</v>
          </cell>
          <cell r="C122" t="str">
            <v>Савченко Сергей</v>
          </cell>
          <cell r="D122">
            <v>1994</v>
          </cell>
          <cell r="E122" t="str">
            <v>1р</v>
          </cell>
          <cell r="F122" t="str">
            <v>Ивановская</v>
          </cell>
          <cell r="H122" t="str">
            <v>Магницкий М.В.</v>
          </cell>
          <cell r="I122">
            <v>400</v>
          </cell>
        </row>
        <row r="123">
          <cell r="B123">
            <v>335</v>
          </cell>
          <cell r="C123" t="str">
            <v>Сафонов Дмитрий</v>
          </cell>
          <cell r="D123">
            <v>34528</v>
          </cell>
          <cell r="E123" t="str">
            <v>1р</v>
          </cell>
          <cell r="F123" t="str">
            <v>Ивановская</v>
          </cell>
          <cell r="G123" t="str">
            <v>Иваново, СДЮСШОР-6</v>
          </cell>
          <cell r="H123" t="str">
            <v>Кустов В.Н., Зорин В.П.</v>
          </cell>
          <cell r="I123">
            <v>60</v>
          </cell>
        </row>
        <row r="124">
          <cell r="B124">
            <v>336</v>
          </cell>
          <cell r="C124" t="str">
            <v>Ес-Оглы Руслан</v>
          </cell>
          <cell r="D124">
            <v>34342</v>
          </cell>
          <cell r="E124" t="str">
            <v>1р</v>
          </cell>
          <cell r="F124" t="str">
            <v>Ивановская</v>
          </cell>
          <cell r="G124" t="str">
            <v>Шуя, ДЮСШ</v>
          </cell>
          <cell r="H124" t="str">
            <v>Кузнецов В.А.</v>
          </cell>
          <cell r="I124">
            <v>1500</v>
          </cell>
        </row>
        <row r="125">
          <cell r="B125">
            <v>338</v>
          </cell>
          <cell r="C125" t="str">
            <v>Голубев Кирилл</v>
          </cell>
          <cell r="D125">
            <v>1993</v>
          </cell>
          <cell r="E125" t="str">
            <v>1р</v>
          </cell>
          <cell r="F125" t="str">
            <v>Ивановская</v>
          </cell>
          <cell r="H125" t="str">
            <v>Кузинов Н.В.</v>
          </cell>
          <cell r="I125" t="str">
            <v>высота</v>
          </cell>
        </row>
        <row r="126">
          <cell r="B126">
            <v>339</v>
          </cell>
          <cell r="C126" t="str">
            <v>Гамов Кирилл</v>
          </cell>
          <cell r="D126">
            <v>34262</v>
          </cell>
          <cell r="E126" t="str">
            <v>1р</v>
          </cell>
          <cell r="F126" t="str">
            <v>Ивановская</v>
          </cell>
          <cell r="G126" t="str">
            <v>Иваново, Профсоюзы</v>
          </cell>
          <cell r="H126" t="str">
            <v>Магницкий М.В.</v>
          </cell>
          <cell r="I126" t="str">
            <v>высота</v>
          </cell>
        </row>
        <row r="127">
          <cell r="B127">
            <v>340</v>
          </cell>
          <cell r="C127" t="str">
            <v>Краев Алексей</v>
          </cell>
          <cell r="D127">
            <v>34012</v>
          </cell>
          <cell r="E127" t="str">
            <v>КМС</v>
          </cell>
          <cell r="F127" t="str">
            <v>Ивановская</v>
          </cell>
          <cell r="G127" t="str">
            <v>Иваново, Профсоюзы</v>
          </cell>
          <cell r="H127" t="str">
            <v>Чахунов Е.И.</v>
          </cell>
          <cell r="I127">
            <v>60</v>
          </cell>
        </row>
        <row r="128">
          <cell r="B128">
            <v>343</v>
          </cell>
          <cell r="C128" t="str">
            <v>Сомов Александр</v>
          </cell>
          <cell r="D128">
            <v>34907</v>
          </cell>
          <cell r="E128" t="str">
            <v>2р</v>
          </cell>
          <cell r="F128" t="str">
            <v>Ивановская</v>
          </cell>
          <cell r="G128" t="str">
            <v>Иваново, СДЮСШОР-6</v>
          </cell>
          <cell r="H128" t="str">
            <v>Рябова И.Д.</v>
          </cell>
          <cell r="I128">
            <v>60</v>
          </cell>
        </row>
        <row r="129">
          <cell r="B129">
            <v>348</v>
          </cell>
          <cell r="C129" t="str">
            <v>Суржов Илья</v>
          </cell>
          <cell r="D129">
            <v>34933</v>
          </cell>
          <cell r="E129" t="str">
            <v>2р</v>
          </cell>
          <cell r="F129" t="str">
            <v>Ивановская</v>
          </cell>
          <cell r="G129" t="str">
            <v>Иваново</v>
          </cell>
          <cell r="H129" t="str">
            <v>Кашникова Т.А.</v>
          </cell>
          <cell r="I129">
            <v>400</v>
          </cell>
        </row>
        <row r="130">
          <cell r="B130">
            <v>350</v>
          </cell>
          <cell r="C130" t="str">
            <v>Косарев Анатолий</v>
          </cell>
          <cell r="D130">
            <v>35437</v>
          </cell>
          <cell r="E130" t="str">
            <v>1р</v>
          </cell>
          <cell r="F130" t="str">
            <v>Ивановская</v>
          </cell>
          <cell r="G130" t="str">
            <v>Кинешма, СДЮСШОР</v>
          </cell>
          <cell r="H130" t="str">
            <v>Кузинов Н.В.</v>
          </cell>
          <cell r="I130" t="str">
            <v>высота</v>
          </cell>
        </row>
        <row r="131">
          <cell r="B131">
            <v>352</v>
          </cell>
          <cell r="C131" t="str">
            <v>Гусев Александр</v>
          </cell>
          <cell r="D131">
            <v>33219</v>
          </cell>
          <cell r="E131" t="str">
            <v>1р</v>
          </cell>
          <cell r="F131" t="str">
            <v>Ивановская</v>
          </cell>
          <cell r="G131" t="str">
            <v>Иваново, Профсоюзы</v>
          </cell>
          <cell r="H131" t="str">
            <v>Гильмутдинов Ю.В.</v>
          </cell>
          <cell r="I131">
            <v>400</v>
          </cell>
        </row>
        <row r="132">
          <cell r="B132">
            <v>353</v>
          </cell>
          <cell r="C132" t="str">
            <v>Лыткин Алексей</v>
          </cell>
          <cell r="D132">
            <v>33559</v>
          </cell>
          <cell r="E132" t="str">
            <v>1р</v>
          </cell>
          <cell r="F132" t="str">
            <v>Ивановская</v>
          </cell>
          <cell r="G132" t="str">
            <v>Иваново, Профсоюзы</v>
          </cell>
          <cell r="H132" t="str">
            <v>Магницкий М.В.</v>
          </cell>
          <cell r="I132">
            <v>60</v>
          </cell>
        </row>
        <row r="133">
          <cell r="B133">
            <v>355</v>
          </cell>
          <cell r="C133" t="str">
            <v>Сластиков Алексей</v>
          </cell>
          <cell r="D133">
            <v>33768</v>
          </cell>
          <cell r="E133" t="str">
            <v>1р</v>
          </cell>
          <cell r="F133" t="str">
            <v>Ивановская</v>
          </cell>
          <cell r="G133" t="str">
            <v>Иваново, Профсоюзы</v>
          </cell>
          <cell r="H133" t="str">
            <v>Магницкий М.В.</v>
          </cell>
          <cell r="I133" t="str">
            <v>тройной</v>
          </cell>
        </row>
        <row r="134">
          <cell r="B134">
            <v>356</v>
          </cell>
          <cell r="C134" t="str">
            <v>Розов Игорь</v>
          </cell>
          <cell r="D134">
            <v>33290</v>
          </cell>
          <cell r="E134" t="str">
            <v>1р</v>
          </cell>
          <cell r="F134" t="str">
            <v>Ивановская</v>
          </cell>
          <cell r="G134" t="str">
            <v>Иваново, Профсоюзы</v>
          </cell>
          <cell r="H134" t="str">
            <v>Магницкий М.В.</v>
          </cell>
          <cell r="I134">
            <v>400</v>
          </cell>
        </row>
        <row r="135">
          <cell r="B135">
            <v>360</v>
          </cell>
          <cell r="C135" t="str">
            <v>Леонов Дмитрий</v>
          </cell>
          <cell r="D135">
            <v>33897</v>
          </cell>
          <cell r="E135" t="str">
            <v>1р</v>
          </cell>
          <cell r="F135" t="str">
            <v>Ивановская</v>
          </cell>
          <cell r="G135" t="str">
            <v>Шуя, ДЮСШ</v>
          </cell>
          <cell r="H135" t="str">
            <v>Кузнецов В.А.</v>
          </cell>
          <cell r="I135">
            <v>1500</v>
          </cell>
        </row>
        <row r="136">
          <cell r="B136">
            <v>361</v>
          </cell>
          <cell r="C136" t="str">
            <v>Сосин Максим</v>
          </cell>
          <cell r="D136">
            <v>34319</v>
          </cell>
          <cell r="E136" t="str">
            <v>1р</v>
          </cell>
          <cell r="F136" t="str">
            <v>Ивановская</v>
          </cell>
          <cell r="G136" t="str">
            <v>Иваново, Профсоюзы</v>
          </cell>
          <cell r="H136" t="str">
            <v>Магницкий М.В.</v>
          </cell>
          <cell r="I136">
            <v>400</v>
          </cell>
        </row>
        <row r="137">
          <cell r="B137">
            <v>380</v>
          </cell>
          <cell r="C137" t="str">
            <v>Серебряков Вадим</v>
          </cell>
          <cell r="D137">
            <v>1986</v>
          </cell>
          <cell r="E137" t="str">
            <v>КМС</v>
          </cell>
          <cell r="F137" t="str">
            <v>респ-ка Коми</v>
          </cell>
          <cell r="G137" t="str">
            <v>Сыктывкар, КДЮСШ-1</v>
          </cell>
          <cell r="H137" t="str">
            <v>Панюкова М.А.</v>
          </cell>
          <cell r="I137">
            <v>1500</v>
          </cell>
        </row>
        <row r="138">
          <cell r="B138">
            <v>382</v>
          </cell>
          <cell r="C138" t="str">
            <v>Шевелев Вячеслав</v>
          </cell>
          <cell r="D138">
            <v>1989</v>
          </cell>
          <cell r="E138" t="str">
            <v>КМС</v>
          </cell>
          <cell r="F138" t="str">
            <v>респ-ка Коми</v>
          </cell>
          <cell r="G138" t="str">
            <v>Сыктывкар, КДЮСШ-1</v>
          </cell>
          <cell r="H138" t="str">
            <v>Панюкова Э.А.</v>
          </cell>
          <cell r="I138">
            <v>60</v>
          </cell>
        </row>
        <row r="139">
          <cell r="B139">
            <v>383</v>
          </cell>
          <cell r="C139" t="str">
            <v>Балясников Иван</v>
          </cell>
          <cell r="D139">
            <v>1989</v>
          </cell>
          <cell r="E139" t="str">
            <v>КМС</v>
          </cell>
          <cell r="F139" t="str">
            <v>респ-ка Коми</v>
          </cell>
          <cell r="G139" t="str">
            <v>Сыктывкар, КДЮСШ-1</v>
          </cell>
          <cell r="H139" t="str">
            <v>Панюкова М.А.</v>
          </cell>
          <cell r="I139">
            <v>60400</v>
          </cell>
        </row>
        <row r="140">
          <cell r="B140">
            <v>384</v>
          </cell>
          <cell r="C140" t="str">
            <v>Антоненко Валерий</v>
          </cell>
          <cell r="D140">
            <v>1983</v>
          </cell>
          <cell r="E140" t="str">
            <v>КМС</v>
          </cell>
          <cell r="F140" t="str">
            <v>респ-ка Коми</v>
          </cell>
          <cell r="G140" t="str">
            <v>Сыктывкар, КДЮСШ-1</v>
          </cell>
          <cell r="H140" t="str">
            <v>Панюкова Э.А.</v>
          </cell>
          <cell r="I140">
            <v>60400</v>
          </cell>
        </row>
        <row r="141">
          <cell r="B141">
            <v>386</v>
          </cell>
          <cell r="C141" t="str">
            <v>Шадрин Яков</v>
          </cell>
          <cell r="D141">
            <v>1993</v>
          </cell>
          <cell r="E141" t="str">
            <v>2р</v>
          </cell>
          <cell r="F141" t="str">
            <v>респ-ка Коми</v>
          </cell>
          <cell r="G141" t="str">
            <v>Сыктывкар, КДЮСШ-1</v>
          </cell>
          <cell r="H141" t="str">
            <v>Панюкова Э.А.</v>
          </cell>
          <cell r="I141">
            <v>400</v>
          </cell>
        </row>
        <row r="142">
          <cell r="B142">
            <v>388</v>
          </cell>
          <cell r="C142" t="str">
            <v>Филиппов Михаил</v>
          </cell>
          <cell r="D142">
            <v>1994</v>
          </cell>
          <cell r="E142" t="str">
            <v>1р</v>
          </cell>
          <cell r="F142" t="str">
            <v>респ-ка Коми</v>
          </cell>
          <cell r="G142" t="str">
            <v>Сыктывкар, КДЮСШ-1</v>
          </cell>
          <cell r="H142" t="str">
            <v>Шокшуева Ю.В</v>
          </cell>
          <cell r="I142">
            <v>1500</v>
          </cell>
        </row>
        <row r="143">
          <cell r="B143">
            <v>389</v>
          </cell>
          <cell r="C143" t="str">
            <v>Загиров Павел</v>
          </cell>
          <cell r="D143">
            <v>1995</v>
          </cell>
          <cell r="E143" t="str">
            <v>2р</v>
          </cell>
          <cell r="F143" t="str">
            <v>респ-ка Коми</v>
          </cell>
          <cell r="I143">
            <v>400</v>
          </cell>
        </row>
        <row r="144">
          <cell r="B144">
            <v>391</v>
          </cell>
          <cell r="C144" t="str">
            <v>Лавров Александр</v>
          </cell>
          <cell r="D144">
            <v>1993</v>
          </cell>
          <cell r="E144" t="str">
            <v>1р</v>
          </cell>
          <cell r="F144" t="str">
            <v>респ-ка Коми</v>
          </cell>
          <cell r="G144" t="str">
            <v>Сыктывкар, КДЮСШ-1</v>
          </cell>
          <cell r="H144" t="str">
            <v>Углова С.И.</v>
          </cell>
          <cell r="I144" t="str">
            <v>60, 400</v>
          </cell>
        </row>
        <row r="145">
          <cell r="B145">
            <v>392</v>
          </cell>
          <cell r="C145" t="str">
            <v>Когут Максим</v>
          </cell>
          <cell r="D145">
            <v>1988</v>
          </cell>
          <cell r="E145" t="str">
            <v>КМС</v>
          </cell>
          <cell r="F145" t="str">
            <v>респ-ка Коми</v>
          </cell>
          <cell r="G145" t="str">
            <v>Сыктывкар, КДЮСШ-1</v>
          </cell>
          <cell r="H145" t="str">
            <v>Панюкова М.А., Жубрёв В.В.</v>
          </cell>
          <cell r="I145">
            <v>1500</v>
          </cell>
        </row>
        <row r="146">
          <cell r="B146">
            <v>393</v>
          </cell>
          <cell r="C146" t="str">
            <v>Демидов Валентин</v>
          </cell>
          <cell r="D146">
            <v>1988</v>
          </cell>
          <cell r="E146" t="str">
            <v>КМС</v>
          </cell>
          <cell r="F146" t="str">
            <v>респ-ка Коми</v>
          </cell>
          <cell r="G146" t="str">
            <v>Сыктывкар, КДЮСШ-1</v>
          </cell>
          <cell r="H146" t="str">
            <v>Жубрёв В.В.</v>
          </cell>
          <cell r="I146">
            <v>400</v>
          </cell>
        </row>
        <row r="147">
          <cell r="B147">
            <v>423</v>
          </cell>
          <cell r="C147" t="str">
            <v>Соколов Александр</v>
          </cell>
          <cell r="D147">
            <v>1995</v>
          </cell>
          <cell r="E147" t="str">
            <v>1р</v>
          </cell>
          <cell r="F147" t="str">
            <v>Новгородская</v>
          </cell>
          <cell r="G147" t="str">
            <v>Великий Новгород, ДЮСШ</v>
          </cell>
          <cell r="H147" t="str">
            <v>Семенов А.В.</v>
          </cell>
          <cell r="I147">
            <v>60</v>
          </cell>
        </row>
        <row r="148">
          <cell r="B148">
            <v>424</v>
          </cell>
          <cell r="C148" t="str">
            <v>Абакумов Мстислав</v>
          </cell>
          <cell r="D148">
            <v>1995</v>
          </cell>
          <cell r="E148" t="str">
            <v>1р</v>
          </cell>
          <cell r="F148" t="str">
            <v>Новгородская</v>
          </cell>
          <cell r="G148" t="str">
            <v>Великий Новгород, ДЮСШ</v>
          </cell>
          <cell r="H148" t="str">
            <v>Семенов А.В.</v>
          </cell>
          <cell r="I148">
            <v>60</v>
          </cell>
        </row>
        <row r="149">
          <cell r="B149">
            <v>425</v>
          </cell>
          <cell r="C149" t="str">
            <v>Щеглов Даниил</v>
          </cell>
          <cell r="D149">
            <v>1995</v>
          </cell>
          <cell r="E149" t="str">
            <v>2р</v>
          </cell>
          <cell r="F149" t="str">
            <v>Новгородская</v>
          </cell>
          <cell r="G149" t="str">
            <v>Великий Новгород, ДЮСШ</v>
          </cell>
          <cell r="H149" t="str">
            <v>Семенов А.В.</v>
          </cell>
          <cell r="I149">
            <v>60</v>
          </cell>
        </row>
        <row r="150">
          <cell r="B150">
            <v>426</v>
          </cell>
          <cell r="C150" t="str">
            <v>Александров Иван</v>
          </cell>
          <cell r="D150">
            <v>1995</v>
          </cell>
          <cell r="E150" t="str">
            <v>2р</v>
          </cell>
          <cell r="F150" t="str">
            <v>Новгородская</v>
          </cell>
          <cell r="G150" t="str">
            <v>Великий Новгород, СДЮСШОР-4</v>
          </cell>
          <cell r="H150" t="str">
            <v>Соколов П.А.</v>
          </cell>
          <cell r="I150" t="str">
            <v>2000с/п</v>
          </cell>
        </row>
        <row r="151">
          <cell r="B151">
            <v>427</v>
          </cell>
          <cell r="C151" t="str">
            <v>Суботин Виктор</v>
          </cell>
          <cell r="D151">
            <v>1995</v>
          </cell>
          <cell r="E151" t="str">
            <v>2р</v>
          </cell>
          <cell r="F151" t="str">
            <v>Новгородская</v>
          </cell>
          <cell r="H151" t="str">
            <v>Савенков П.А.</v>
          </cell>
          <cell r="I151">
            <v>60</v>
          </cell>
        </row>
        <row r="152">
          <cell r="B152">
            <v>428</v>
          </cell>
          <cell r="C152" t="str">
            <v>Потапов Александр</v>
          </cell>
          <cell r="D152">
            <v>1995</v>
          </cell>
          <cell r="E152" t="str">
            <v>1р</v>
          </cell>
          <cell r="F152" t="str">
            <v>Новгородская</v>
          </cell>
          <cell r="G152" t="str">
            <v>Великий Новгород, СДЮСШОР-4</v>
          </cell>
          <cell r="H152" t="str">
            <v>Шабловская В.А.</v>
          </cell>
          <cell r="I152">
            <v>60</v>
          </cell>
        </row>
        <row r="153">
          <cell r="B153">
            <v>429</v>
          </cell>
          <cell r="C153" t="str">
            <v>Солонович Егор</v>
          </cell>
          <cell r="D153">
            <v>1995</v>
          </cell>
          <cell r="E153" t="str">
            <v>2р</v>
          </cell>
          <cell r="F153" t="str">
            <v>Новгородская</v>
          </cell>
          <cell r="H153" t="str">
            <v>Лавникович С.В.</v>
          </cell>
          <cell r="I153">
            <v>60</v>
          </cell>
        </row>
        <row r="154">
          <cell r="B154">
            <v>430</v>
          </cell>
          <cell r="C154" t="str">
            <v>Скрылев Сергей</v>
          </cell>
          <cell r="D154">
            <v>1997</v>
          </cell>
          <cell r="E154" t="str">
            <v>1р</v>
          </cell>
          <cell r="F154" t="str">
            <v>Новгородская</v>
          </cell>
          <cell r="G154" t="str">
            <v>Великий Новгород, ДЮСШ</v>
          </cell>
          <cell r="H154" t="str">
            <v>Савенков П.А.</v>
          </cell>
          <cell r="I154">
            <v>60</v>
          </cell>
        </row>
        <row r="155">
          <cell r="B155">
            <v>433</v>
          </cell>
          <cell r="C155" t="str">
            <v>Малинов Александр</v>
          </cell>
          <cell r="D155">
            <v>1994</v>
          </cell>
          <cell r="E155" t="str">
            <v>2р</v>
          </cell>
          <cell r="F155" t="str">
            <v>Новгородская</v>
          </cell>
          <cell r="G155" t="str">
            <v>Великий Новгород, ДЮСШ</v>
          </cell>
          <cell r="H155" t="str">
            <v>Савенков П.А.</v>
          </cell>
          <cell r="I155">
            <v>60</v>
          </cell>
        </row>
        <row r="156">
          <cell r="B156">
            <v>434</v>
          </cell>
          <cell r="C156" t="str">
            <v>Иванский Сергей</v>
          </cell>
          <cell r="D156">
            <v>1993</v>
          </cell>
          <cell r="E156" t="str">
            <v>1р</v>
          </cell>
          <cell r="F156" t="str">
            <v>Новгородская</v>
          </cell>
          <cell r="G156" t="str">
            <v>Великий Новгород, ДЮСШ</v>
          </cell>
          <cell r="H156" t="str">
            <v>Савенков П.А.</v>
          </cell>
          <cell r="I156">
            <v>60</v>
          </cell>
        </row>
        <row r="157">
          <cell r="B157">
            <v>435</v>
          </cell>
          <cell r="C157" t="str">
            <v>Плотников Андрей</v>
          </cell>
          <cell r="D157">
            <v>1993</v>
          </cell>
          <cell r="E157" t="str">
            <v>1р</v>
          </cell>
          <cell r="F157" t="str">
            <v>Новгородская</v>
          </cell>
          <cell r="G157" t="str">
            <v>Великий Новгород, ДЮСШ</v>
          </cell>
          <cell r="H157" t="str">
            <v>Макиенко В.В.</v>
          </cell>
          <cell r="I157">
            <v>60</v>
          </cell>
        </row>
        <row r="158">
          <cell r="B158">
            <v>436</v>
          </cell>
          <cell r="C158" t="str">
            <v>Уваров Станислав</v>
          </cell>
          <cell r="D158">
            <v>1993</v>
          </cell>
          <cell r="E158" t="str">
            <v>1р</v>
          </cell>
          <cell r="F158" t="str">
            <v>Новгородская</v>
          </cell>
          <cell r="G158" t="str">
            <v>Великий Новгород, ДЮСШ</v>
          </cell>
          <cell r="H158" t="str">
            <v>Савенков П.А.</v>
          </cell>
          <cell r="I158">
            <v>400</v>
          </cell>
        </row>
        <row r="159">
          <cell r="B159">
            <v>437</v>
          </cell>
          <cell r="C159" t="str">
            <v>Кирилов Евгений</v>
          </cell>
          <cell r="D159">
            <v>1994</v>
          </cell>
          <cell r="E159" t="str">
            <v>2р</v>
          </cell>
          <cell r="F159" t="str">
            <v>Новгородская</v>
          </cell>
          <cell r="G159" t="str">
            <v>Великий Новгород, СДЮСШОР-4</v>
          </cell>
          <cell r="H159" t="str">
            <v>Титяк Т.А.</v>
          </cell>
          <cell r="I159" t="str">
            <v>ядро</v>
          </cell>
        </row>
        <row r="160">
          <cell r="B160">
            <v>439</v>
          </cell>
          <cell r="C160" t="str">
            <v>Антонов Евгений</v>
          </cell>
          <cell r="D160">
            <v>1990</v>
          </cell>
          <cell r="E160" t="str">
            <v>1р</v>
          </cell>
          <cell r="F160" t="str">
            <v>Новгородская</v>
          </cell>
          <cell r="G160" t="str">
            <v>Великий Новгород, ДЮСШ</v>
          </cell>
          <cell r="H160" t="str">
            <v>Савенков П.А.</v>
          </cell>
          <cell r="I160">
            <v>1500</v>
          </cell>
        </row>
        <row r="161">
          <cell r="B161">
            <v>396</v>
          </cell>
          <cell r="C161" t="str">
            <v>Зимон Олег</v>
          </cell>
          <cell r="D161">
            <v>30120</v>
          </cell>
          <cell r="E161" t="str">
            <v>КМС</v>
          </cell>
          <cell r="F161" t="str">
            <v>респ-ка Карелия</v>
          </cell>
          <cell r="G161" t="str">
            <v>СДЮСШОР-3</v>
          </cell>
          <cell r="H161" t="str">
            <v>Кишкин А.Ю., Воробьёв С.А.</v>
          </cell>
          <cell r="I161" t="str">
            <v>высота</v>
          </cell>
        </row>
        <row r="162">
          <cell r="B162">
            <v>397</v>
          </cell>
          <cell r="C162" t="str">
            <v>Моруев Сергей</v>
          </cell>
          <cell r="D162">
            <v>34439</v>
          </cell>
          <cell r="E162" t="str">
            <v>1р</v>
          </cell>
          <cell r="F162" t="str">
            <v>респ-ка Карелия</v>
          </cell>
          <cell r="G162" t="str">
            <v>СДЮСШОР-3</v>
          </cell>
          <cell r="H162" t="str">
            <v>Моруев А.Ю.</v>
          </cell>
          <cell r="I162" t="str">
            <v>высота</v>
          </cell>
        </row>
        <row r="163">
          <cell r="B163">
            <v>398</v>
          </cell>
          <cell r="C163" t="str">
            <v>Губанов Андрей</v>
          </cell>
          <cell r="D163">
            <v>35146</v>
          </cell>
          <cell r="E163" t="str">
            <v>КМС</v>
          </cell>
          <cell r="F163" t="str">
            <v>респ-ка Карелия</v>
          </cell>
          <cell r="G163" t="str">
            <v>СДЮСШОР-3</v>
          </cell>
          <cell r="H163" t="str">
            <v>Капусткина О.М., Зноев С.А.</v>
          </cell>
          <cell r="I163">
            <v>60</v>
          </cell>
        </row>
        <row r="164">
          <cell r="B164">
            <v>399</v>
          </cell>
          <cell r="C164" t="str">
            <v>Большанский Андрей</v>
          </cell>
          <cell r="D164">
            <v>32805</v>
          </cell>
          <cell r="E164" t="str">
            <v>КМС</v>
          </cell>
          <cell r="F164" t="str">
            <v>респ-ка Карелия</v>
          </cell>
          <cell r="G164" t="str">
            <v>СДЮСШОР-3</v>
          </cell>
          <cell r="H164" t="str">
            <v>Сигарева А.Ю.</v>
          </cell>
          <cell r="I164">
            <v>60</v>
          </cell>
        </row>
        <row r="165">
          <cell r="B165">
            <v>400</v>
          </cell>
          <cell r="C165" t="str">
            <v>Новиков Сергей</v>
          </cell>
          <cell r="D165">
            <v>35007</v>
          </cell>
          <cell r="E165" t="str">
            <v>1р</v>
          </cell>
          <cell r="F165" t="str">
            <v>респ-ка Карелия</v>
          </cell>
          <cell r="G165" t="str">
            <v>СДЮСШОР-3</v>
          </cell>
          <cell r="H165" t="str">
            <v>Кишкин А.Ю., Зимон О.В., Воробьёв С.А.</v>
          </cell>
          <cell r="I165" t="str">
            <v>высота</v>
          </cell>
        </row>
        <row r="166">
          <cell r="B166">
            <v>401</v>
          </cell>
          <cell r="C166" t="str">
            <v>Журавлев Владимир</v>
          </cell>
          <cell r="D166">
            <v>35201</v>
          </cell>
          <cell r="E166" t="str">
            <v>2р</v>
          </cell>
          <cell r="F166" t="str">
            <v>респ-ка Карелия</v>
          </cell>
          <cell r="G166" t="str">
            <v>СДЮСШОР-3</v>
          </cell>
          <cell r="H166" t="str">
            <v>Лайтинен А.А., Титов В.Ф.</v>
          </cell>
          <cell r="I166" t="str">
            <v>ядро</v>
          </cell>
        </row>
        <row r="167">
          <cell r="B167">
            <v>402</v>
          </cell>
          <cell r="C167" t="str">
            <v>Комаров Алексей</v>
          </cell>
          <cell r="D167">
            <v>34917</v>
          </cell>
          <cell r="E167" t="str">
            <v>2р</v>
          </cell>
          <cell r="F167" t="str">
            <v>респ-ка Карелия</v>
          </cell>
          <cell r="G167" t="str">
            <v>СДЮСШОР-3</v>
          </cell>
          <cell r="H167" t="str">
            <v>Савинова Е.В., Савинова И.А.</v>
          </cell>
          <cell r="I167" t="str">
            <v>высота</v>
          </cell>
        </row>
        <row r="168">
          <cell r="B168">
            <v>403</v>
          </cell>
          <cell r="C168" t="str">
            <v>Сонькин Роман</v>
          </cell>
          <cell r="D168">
            <v>34470</v>
          </cell>
          <cell r="E168" t="str">
            <v>1р</v>
          </cell>
          <cell r="F168" t="str">
            <v>респ-ка Карелия</v>
          </cell>
          <cell r="H168" t="str">
            <v>Суворова В.В., Холмецкая И.М.</v>
          </cell>
          <cell r="I168" t="str">
            <v>ядро</v>
          </cell>
        </row>
        <row r="169">
          <cell r="B169">
            <v>404</v>
          </cell>
          <cell r="C169" t="str">
            <v>Куликов Кирилл</v>
          </cell>
          <cell r="D169">
            <v>32920</v>
          </cell>
          <cell r="E169" t="str">
            <v>КМС</v>
          </cell>
          <cell r="F169" t="str">
            <v>респ-ка Карелия</v>
          </cell>
          <cell r="G169" t="str">
            <v>СДЮСШОР-3</v>
          </cell>
          <cell r="H169" t="str">
            <v>Кишкин А.Ю., Зимон О.В., Воробьёв С.А.</v>
          </cell>
          <cell r="I169" t="str">
            <v>длина</v>
          </cell>
        </row>
        <row r="170">
          <cell r="B170">
            <v>408</v>
          </cell>
          <cell r="C170" t="str">
            <v>Воробьёв Тимур</v>
          </cell>
          <cell r="D170">
            <v>33832</v>
          </cell>
          <cell r="E170" t="str">
            <v>1р</v>
          </cell>
          <cell r="F170" t="str">
            <v>респ-ка Карелия</v>
          </cell>
          <cell r="G170" t="str">
            <v>СДЮСШОР-3</v>
          </cell>
          <cell r="H170" t="str">
            <v>Кишкин А.Ю., Зимон О.В., Воробьёв С.А.</v>
          </cell>
          <cell r="I170" t="str">
            <v>высота</v>
          </cell>
        </row>
        <row r="171">
          <cell r="B171">
            <v>410</v>
          </cell>
          <cell r="C171" t="str">
            <v>Рянжин Станислав</v>
          </cell>
          <cell r="D171">
            <v>35248</v>
          </cell>
          <cell r="E171" t="str">
            <v>1р</v>
          </cell>
          <cell r="F171" t="str">
            <v>респ-ка Карелия</v>
          </cell>
          <cell r="G171" t="str">
            <v>СДЮСШОР-3</v>
          </cell>
          <cell r="H171" t="str">
            <v>Вологдина Т.П.</v>
          </cell>
          <cell r="I171">
            <v>60</v>
          </cell>
        </row>
        <row r="172">
          <cell r="B172">
            <v>411</v>
          </cell>
          <cell r="C172" t="str">
            <v>Тагай Константин</v>
          </cell>
          <cell r="D172">
            <v>34301</v>
          </cell>
          <cell r="E172" t="str">
            <v>1р</v>
          </cell>
          <cell r="F172" t="str">
            <v>респ-ка Карелия</v>
          </cell>
          <cell r="H172" t="str">
            <v>Сигарева А.Ю., Козлова, Зимон О.В.</v>
          </cell>
          <cell r="I172" t="str">
            <v>высота</v>
          </cell>
        </row>
        <row r="173">
          <cell r="B173">
            <v>412</v>
          </cell>
          <cell r="C173" t="str">
            <v>Иванов Александр</v>
          </cell>
          <cell r="D173">
            <v>33993</v>
          </cell>
          <cell r="E173" t="str">
            <v>1р</v>
          </cell>
          <cell r="F173" t="str">
            <v>респ-ка Карелия</v>
          </cell>
          <cell r="H173" t="str">
            <v>Кишкин А.Ю., Зимон О.В., Воробьёв С.А.</v>
          </cell>
          <cell r="I173" t="str">
            <v>высота</v>
          </cell>
        </row>
        <row r="174">
          <cell r="B174">
            <v>413</v>
          </cell>
          <cell r="C174" t="str">
            <v>Чугунов Юрий</v>
          </cell>
          <cell r="D174">
            <v>31220</v>
          </cell>
          <cell r="E174" t="str">
            <v>МС</v>
          </cell>
          <cell r="F174" t="str">
            <v>респ-ка Карелия</v>
          </cell>
          <cell r="G174" t="str">
            <v>СДЮСШОР-3</v>
          </cell>
          <cell r="H174" t="str">
            <v>Суворова В.В.</v>
          </cell>
          <cell r="I174">
            <v>60</v>
          </cell>
        </row>
        <row r="175">
          <cell r="B175">
            <v>415</v>
          </cell>
          <cell r="C175" t="str">
            <v>Котляров Евгений</v>
          </cell>
          <cell r="D175">
            <v>31727</v>
          </cell>
          <cell r="E175" t="str">
            <v>МС</v>
          </cell>
          <cell r="F175" t="str">
            <v>респ-ка Карелия</v>
          </cell>
          <cell r="G175" t="str">
            <v>СДЮСШОР-3</v>
          </cell>
          <cell r="H175" t="str">
            <v>Воробьёв С.А.</v>
          </cell>
          <cell r="I175">
            <v>60</v>
          </cell>
        </row>
        <row r="176">
          <cell r="B176">
            <v>416</v>
          </cell>
          <cell r="C176" t="str">
            <v>Яковлев Павел</v>
          </cell>
          <cell r="D176">
            <v>32012</v>
          </cell>
          <cell r="E176" t="str">
            <v>МС</v>
          </cell>
          <cell r="F176" t="str">
            <v>респ-ка Карелия</v>
          </cell>
          <cell r="G176" t="str">
            <v>СДЮСШОР-3</v>
          </cell>
          <cell r="H176" t="str">
            <v>Воробьёв С.А.</v>
          </cell>
          <cell r="I176">
            <v>60</v>
          </cell>
        </row>
        <row r="177">
          <cell r="B177">
            <v>501</v>
          </cell>
          <cell r="C177" t="str">
            <v>Чехонин Александр</v>
          </cell>
          <cell r="D177">
            <v>1991</v>
          </cell>
          <cell r="E177" t="str">
            <v>КМС</v>
          </cell>
          <cell r="F177" t="str">
            <v>Московская</v>
          </cell>
          <cell r="G177" t="str">
            <v>Жуковский</v>
          </cell>
          <cell r="H177" t="str">
            <v>Юдакова Н.А., Фомин В.И.</v>
          </cell>
          <cell r="I177">
            <v>400</v>
          </cell>
        </row>
        <row r="178">
          <cell r="B178">
            <v>504</v>
          </cell>
          <cell r="C178" t="str">
            <v>Захряпин Дмитрий</v>
          </cell>
          <cell r="D178">
            <v>34715</v>
          </cell>
          <cell r="E178" t="str">
            <v>1р</v>
          </cell>
          <cell r="F178" t="str">
            <v>Ярославская</v>
          </cell>
          <cell r="G178" t="str">
            <v>Переславль, ДЮСШ</v>
          </cell>
          <cell r="H178" t="str">
            <v>Темнякова А.В.</v>
          </cell>
          <cell r="I178">
            <v>60</v>
          </cell>
        </row>
        <row r="179">
          <cell r="B179">
            <v>505</v>
          </cell>
          <cell r="C179" t="str">
            <v>Звонков Геннадий</v>
          </cell>
          <cell r="D179">
            <v>35280</v>
          </cell>
          <cell r="E179" t="str">
            <v>2р</v>
          </cell>
          <cell r="F179" t="str">
            <v>Ярославская</v>
          </cell>
          <cell r="G179" t="str">
            <v>Переславль, ДЮСШ</v>
          </cell>
          <cell r="H179" t="str">
            <v>Темнякова А.В.</v>
          </cell>
          <cell r="I179">
            <v>60</v>
          </cell>
        </row>
        <row r="180">
          <cell r="B180">
            <v>506</v>
          </cell>
          <cell r="C180" t="str">
            <v>Шкиндер Валерий</v>
          </cell>
          <cell r="D180">
            <v>34526</v>
          </cell>
          <cell r="E180" t="str">
            <v>2р</v>
          </cell>
          <cell r="F180" t="str">
            <v>Ярославская</v>
          </cell>
          <cell r="G180" t="str">
            <v>Переславль, ДЮСШ</v>
          </cell>
          <cell r="H180" t="str">
            <v>Темнякова А.В.</v>
          </cell>
          <cell r="I180">
            <v>400</v>
          </cell>
        </row>
        <row r="181">
          <cell r="B181">
            <v>508</v>
          </cell>
          <cell r="C181" t="str">
            <v>Крупнов Алексей</v>
          </cell>
          <cell r="D181">
            <v>35123</v>
          </cell>
          <cell r="E181" t="str">
            <v>1р</v>
          </cell>
          <cell r="F181" t="str">
            <v>Ярославская</v>
          </cell>
          <cell r="G181" t="str">
            <v>Переславль, ДЮСШ</v>
          </cell>
          <cell r="H181" t="str">
            <v>Литвинова М.Ф.</v>
          </cell>
          <cell r="I181" t="str">
            <v>высота</v>
          </cell>
        </row>
        <row r="182">
          <cell r="B182">
            <v>509</v>
          </cell>
          <cell r="C182" t="str">
            <v>Голубков Илья</v>
          </cell>
          <cell r="D182">
            <v>34799</v>
          </cell>
          <cell r="E182" t="str">
            <v>2р</v>
          </cell>
          <cell r="F182" t="str">
            <v>Ярославская</v>
          </cell>
          <cell r="G182" t="str">
            <v>Переславль, ДЮСШ</v>
          </cell>
          <cell r="H182" t="str">
            <v>Литвинова М.Ф.</v>
          </cell>
          <cell r="I182" t="str">
            <v>высота</v>
          </cell>
        </row>
        <row r="183">
          <cell r="B183">
            <v>510</v>
          </cell>
          <cell r="C183" t="str">
            <v>Серов Виктор</v>
          </cell>
          <cell r="D183">
            <v>35005</v>
          </cell>
          <cell r="E183" t="str">
            <v>2р</v>
          </cell>
          <cell r="F183" t="str">
            <v>Ярославская</v>
          </cell>
          <cell r="G183" t="str">
            <v>Переславль, ДЮСШ</v>
          </cell>
          <cell r="H183" t="str">
            <v>Литвинова М.Ф.</v>
          </cell>
          <cell r="I183" t="str">
            <v>высота</v>
          </cell>
        </row>
        <row r="184">
          <cell r="B184">
            <v>511</v>
          </cell>
          <cell r="C184" t="str">
            <v>Соколов Александр</v>
          </cell>
          <cell r="D184">
            <v>34916</v>
          </cell>
          <cell r="E184" t="str">
            <v>2р</v>
          </cell>
          <cell r="F184" t="str">
            <v>Рязанская</v>
          </cell>
          <cell r="G184" t="str">
            <v>Скопин, МДЮСШ</v>
          </cell>
          <cell r="H184" t="str">
            <v>Ефремов С.А.</v>
          </cell>
          <cell r="I184">
            <v>400</v>
          </cell>
        </row>
        <row r="185">
          <cell r="B185">
            <v>514</v>
          </cell>
          <cell r="C185" t="str">
            <v>Ракчеев Дмитрий</v>
          </cell>
          <cell r="D185">
            <v>35126</v>
          </cell>
          <cell r="E185" t="str">
            <v>2р</v>
          </cell>
          <cell r="F185" t="str">
            <v>Рязанская</v>
          </cell>
          <cell r="G185" t="str">
            <v>Скопин, МДЮСШ</v>
          </cell>
          <cell r="H185" t="str">
            <v>Ефремов С.А.</v>
          </cell>
          <cell r="I185">
            <v>1500</v>
          </cell>
        </row>
        <row r="186">
          <cell r="B186">
            <v>518</v>
          </cell>
          <cell r="C186" t="str">
            <v>Шаблыков Кирилл</v>
          </cell>
          <cell r="D186">
            <v>35004</v>
          </cell>
          <cell r="F186" t="str">
            <v>Ярославская</v>
          </cell>
          <cell r="G186" t="str">
            <v>Ростов, ДЮСШ</v>
          </cell>
          <cell r="H186" t="str">
            <v>Графенков А.Ю.</v>
          </cell>
          <cell r="I186">
            <v>60</v>
          </cell>
        </row>
        <row r="187">
          <cell r="B187">
            <v>519</v>
          </cell>
          <cell r="C187" t="str">
            <v>Ерохин Егор</v>
          </cell>
          <cell r="D187">
            <v>34921</v>
          </cell>
          <cell r="F187" t="str">
            <v>Ярославская</v>
          </cell>
          <cell r="G187" t="str">
            <v>Ростов, ДЮСШ</v>
          </cell>
          <cell r="H187" t="str">
            <v>Графенков А.Ю.</v>
          </cell>
          <cell r="I187">
            <v>60</v>
          </cell>
        </row>
        <row r="188">
          <cell r="B188">
            <v>572</v>
          </cell>
          <cell r="C188" t="str">
            <v>Тихомиров Дмитрий</v>
          </cell>
          <cell r="D188">
            <v>1996</v>
          </cell>
          <cell r="E188" t="str">
            <v>3р</v>
          </cell>
          <cell r="F188" t="str">
            <v>Ярославская</v>
          </cell>
          <cell r="G188" t="str">
            <v>Рыбинск, ДЮСШ "Темп"</v>
          </cell>
          <cell r="H188" t="str">
            <v>Ивушин</v>
          </cell>
        </row>
        <row r="189">
          <cell r="B189">
            <v>573</v>
          </cell>
          <cell r="C189" t="str">
            <v>Островский Евгений</v>
          </cell>
          <cell r="D189">
            <v>1997</v>
          </cell>
          <cell r="E189" t="str">
            <v>3р</v>
          </cell>
          <cell r="F189" t="str">
            <v>Ярославская</v>
          </cell>
          <cell r="G189" t="str">
            <v>Рыбинск, ДЮСШ "Темп"</v>
          </cell>
          <cell r="H189" t="str">
            <v>Ивушин</v>
          </cell>
        </row>
        <row r="190">
          <cell r="B190">
            <v>516</v>
          </cell>
          <cell r="C190" t="str">
            <v>Моляренко Станислав</v>
          </cell>
          <cell r="D190">
            <v>1985</v>
          </cell>
          <cell r="E190" t="str">
            <v>МС</v>
          </cell>
          <cell r="F190" t="str">
            <v>Ярославская</v>
          </cell>
          <cell r="G190" t="str">
            <v>Ярославль, ШВСМ</v>
          </cell>
          <cell r="H190" t="str">
            <v>Рыбаков В.Ю., Рыбакова Л.Е.</v>
          </cell>
          <cell r="I190" t="str">
            <v>высота</v>
          </cell>
        </row>
        <row r="191">
          <cell r="B191">
            <v>362</v>
          </cell>
          <cell r="C191" t="str">
            <v>Никулин Василий</v>
          </cell>
          <cell r="D191">
            <v>34204</v>
          </cell>
          <cell r="E191" t="str">
            <v>1р</v>
          </cell>
          <cell r="F191" t="str">
            <v>Псковская</v>
          </cell>
          <cell r="G191" t="str">
            <v>Великие Луки</v>
          </cell>
          <cell r="H191" t="str">
            <v>Ершов В.Ю.</v>
          </cell>
          <cell r="I191">
            <v>400</v>
          </cell>
        </row>
        <row r="192">
          <cell r="B192">
            <v>364</v>
          </cell>
          <cell r="C192" t="str">
            <v>Михайлов Виктор</v>
          </cell>
          <cell r="D192">
            <v>32996</v>
          </cell>
          <cell r="E192" t="str">
            <v>КМС</v>
          </cell>
          <cell r="F192" t="str">
            <v>Псковская</v>
          </cell>
          <cell r="G192" t="str">
            <v>Великие Луки</v>
          </cell>
          <cell r="H192" t="str">
            <v>Ершов В.Ю.</v>
          </cell>
          <cell r="I192">
            <v>400</v>
          </cell>
        </row>
        <row r="193">
          <cell r="B193">
            <v>365</v>
          </cell>
          <cell r="C193" t="str">
            <v>Пискунов Иван</v>
          </cell>
          <cell r="D193">
            <v>33493</v>
          </cell>
          <cell r="E193" t="str">
            <v>1р</v>
          </cell>
          <cell r="F193" t="str">
            <v>Псковская</v>
          </cell>
          <cell r="G193" t="str">
            <v>Великие Луки</v>
          </cell>
          <cell r="H193" t="str">
            <v>Ершов В.Ю.</v>
          </cell>
          <cell r="I193">
            <v>60</v>
          </cell>
        </row>
        <row r="194">
          <cell r="B194">
            <v>366</v>
          </cell>
          <cell r="C194" t="str">
            <v>Козлов Виктор</v>
          </cell>
          <cell r="D194">
            <v>33412</v>
          </cell>
          <cell r="E194" t="str">
            <v>КМС</v>
          </cell>
          <cell r="F194" t="str">
            <v>Псковская</v>
          </cell>
          <cell r="G194" t="str">
            <v>Великие Луки</v>
          </cell>
          <cell r="H194" t="str">
            <v>Ершов В.Ю.</v>
          </cell>
          <cell r="I194" t="str">
            <v>высота</v>
          </cell>
        </row>
        <row r="195">
          <cell r="B195">
            <v>368</v>
          </cell>
          <cell r="C195" t="str">
            <v>Артамонов Сергей</v>
          </cell>
          <cell r="D195">
            <v>34677</v>
          </cell>
          <cell r="E195" t="str">
            <v>2р</v>
          </cell>
          <cell r="F195" t="str">
            <v>Псковская</v>
          </cell>
          <cell r="G195" t="str">
            <v>Великие Луки, ДЮСШ-1 "Атлетика"</v>
          </cell>
          <cell r="H195" t="str">
            <v>Ершов В.Ю.</v>
          </cell>
          <cell r="I195">
            <v>400</v>
          </cell>
        </row>
        <row r="196">
          <cell r="B196">
            <v>370</v>
          </cell>
          <cell r="C196" t="str">
            <v>Барканов Антон</v>
          </cell>
          <cell r="D196">
            <v>34386</v>
          </cell>
          <cell r="E196" t="str">
            <v>1р</v>
          </cell>
          <cell r="F196" t="str">
            <v>Псковская</v>
          </cell>
          <cell r="G196" t="str">
            <v>Великие Луки, ДЮСШ-1 "Атлетика"</v>
          </cell>
          <cell r="H196" t="str">
            <v>Смирнов А.А.</v>
          </cell>
          <cell r="I196" t="str">
            <v>высота, тройной</v>
          </cell>
        </row>
        <row r="197">
          <cell r="B197">
            <v>371</v>
          </cell>
          <cell r="C197" t="str">
            <v>Барканов Максим</v>
          </cell>
          <cell r="D197">
            <v>34386</v>
          </cell>
          <cell r="E197" t="str">
            <v>2р</v>
          </cell>
          <cell r="F197" t="str">
            <v>Псковская</v>
          </cell>
          <cell r="G197" t="str">
            <v>Великие Луки, ДЮСШ-1 "Атлетика"</v>
          </cell>
          <cell r="H197" t="str">
            <v>Смирнов А.А.</v>
          </cell>
          <cell r="I197" t="str">
            <v>3000с/п</v>
          </cell>
        </row>
        <row r="198">
          <cell r="B198">
            <v>372</v>
          </cell>
          <cell r="C198" t="str">
            <v>Никифоров</v>
          </cell>
          <cell r="D198">
            <v>1996</v>
          </cell>
          <cell r="E198" t="str">
            <v>2р</v>
          </cell>
          <cell r="F198" t="str">
            <v>Псковская</v>
          </cell>
          <cell r="G198" t="str">
            <v>Великие Луки</v>
          </cell>
          <cell r="I198" t="str">
            <v>ядро</v>
          </cell>
        </row>
        <row r="199">
          <cell r="B199">
            <v>373</v>
          </cell>
          <cell r="C199" t="str">
            <v>Клементьев Павел</v>
          </cell>
          <cell r="D199">
            <v>34795</v>
          </cell>
          <cell r="E199" t="str">
            <v>1р</v>
          </cell>
          <cell r="F199" t="str">
            <v>Псковская</v>
          </cell>
          <cell r="G199" t="str">
            <v>Великие Луки, ДЮСШ-1 "Атлетика"</v>
          </cell>
          <cell r="H199" t="str">
            <v>Смирнов А.А.</v>
          </cell>
          <cell r="I199" t="str">
            <v>высота</v>
          </cell>
        </row>
        <row r="200">
          <cell r="B200">
            <v>374</v>
          </cell>
          <cell r="C200" t="str">
            <v>Аввакуменков Сергей</v>
          </cell>
          <cell r="D200">
            <v>35326</v>
          </cell>
          <cell r="E200" t="str">
            <v>2р</v>
          </cell>
          <cell r="F200" t="str">
            <v>Псковская</v>
          </cell>
          <cell r="G200" t="str">
            <v>Великие Луки</v>
          </cell>
          <cell r="H200" t="str">
            <v>Аввакуменкова Н.М.</v>
          </cell>
          <cell r="I200" t="str">
            <v>2000 с/п</v>
          </cell>
        </row>
        <row r="201">
          <cell r="B201">
            <v>630</v>
          </cell>
          <cell r="C201" t="str">
            <v>Дергунов Василий</v>
          </cell>
          <cell r="D201">
            <v>34955</v>
          </cell>
          <cell r="E201" t="str">
            <v>1р</v>
          </cell>
          <cell r="F201" t="str">
            <v>Псковская</v>
          </cell>
          <cell r="G201" t="str">
            <v>Псков, Юность</v>
          </cell>
          <cell r="H201" t="str">
            <v>Нестерова И.А., Михайлов Д.А.</v>
          </cell>
          <cell r="I201" t="str">
            <v>60 ядро</v>
          </cell>
        </row>
        <row r="202">
          <cell r="B202">
            <v>629</v>
          </cell>
          <cell r="C202" t="str">
            <v>Павлов Олег</v>
          </cell>
          <cell r="D202">
            <v>34828</v>
          </cell>
          <cell r="E202" t="str">
            <v>1р</v>
          </cell>
          <cell r="F202" t="str">
            <v>Псковская</v>
          </cell>
          <cell r="G202" t="str">
            <v>Псков, Юность</v>
          </cell>
          <cell r="H202" t="str">
            <v>Нестерова И.А., Михайлов Д.А.</v>
          </cell>
          <cell r="I202" t="str">
            <v>60 высота</v>
          </cell>
        </row>
        <row r="203">
          <cell r="B203">
            <v>377</v>
          </cell>
          <cell r="C203" t="str">
            <v>Волков Владимир</v>
          </cell>
          <cell r="D203">
            <v>1996</v>
          </cell>
          <cell r="E203" t="str">
            <v>1р</v>
          </cell>
          <cell r="F203" t="str">
            <v>Псковская</v>
          </cell>
          <cell r="G203" t="str">
            <v>Псков</v>
          </cell>
          <cell r="H203" t="str">
            <v>Нестерова И.А.</v>
          </cell>
          <cell r="I203" t="str">
            <v>6-тиб.</v>
          </cell>
        </row>
        <row r="204">
          <cell r="B204">
            <v>627</v>
          </cell>
          <cell r="C204" t="str">
            <v>Коршаков Дмитрий</v>
          </cell>
          <cell r="D204">
            <v>35065</v>
          </cell>
          <cell r="E204" t="str">
            <v>1р</v>
          </cell>
          <cell r="F204" t="str">
            <v>Псковская</v>
          </cell>
          <cell r="G204" t="str">
            <v>Псков, Юность</v>
          </cell>
          <cell r="H204" t="str">
            <v>Нестерова И.А., Михайлов Д.А.</v>
          </cell>
          <cell r="I204" t="str">
            <v>6-тиб.</v>
          </cell>
        </row>
        <row r="205">
          <cell r="B205">
            <v>628</v>
          </cell>
          <cell r="C205" t="str">
            <v>Иванов Кирилл</v>
          </cell>
          <cell r="D205">
            <v>35252</v>
          </cell>
          <cell r="E205" t="str">
            <v>1р</v>
          </cell>
          <cell r="F205" t="str">
            <v>Псковская</v>
          </cell>
          <cell r="G205" t="str">
            <v>Псков, Юность</v>
          </cell>
          <cell r="H205" t="str">
            <v>Голубева Т.И.</v>
          </cell>
          <cell r="I205" t="str">
            <v>6-тиб.</v>
          </cell>
        </row>
        <row r="206">
          <cell r="B206">
            <v>520</v>
          </cell>
          <cell r="C206" t="str">
            <v>Затонский Владислав</v>
          </cell>
          <cell r="D206">
            <v>1996</v>
          </cell>
          <cell r="E206" t="str">
            <v>2р</v>
          </cell>
          <cell r="F206" t="str">
            <v>Ярославская</v>
          </cell>
          <cell r="G206" t="str">
            <v>Рыбинск, СДЮСШОР-2</v>
          </cell>
          <cell r="H206" t="str">
            <v>Бордукова Н.А.</v>
          </cell>
          <cell r="I206" t="str">
            <v>тройной</v>
          </cell>
        </row>
        <row r="207">
          <cell r="B207">
            <v>521</v>
          </cell>
          <cell r="C207" t="str">
            <v>Симаков Кирилл</v>
          </cell>
          <cell r="D207">
            <v>1988</v>
          </cell>
          <cell r="E207" t="str">
            <v>МС</v>
          </cell>
          <cell r="F207" t="str">
            <v>Ярославская</v>
          </cell>
          <cell r="G207" t="str">
            <v>Рыбинск, СДЮСШОР-2</v>
          </cell>
          <cell r="H207" t="str">
            <v>Бордуков Н.А., Бордуков В.Н.</v>
          </cell>
          <cell r="I207">
            <v>400</v>
          </cell>
        </row>
        <row r="208">
          <cell r="B208">
            <v>523</v>
          </cell>
          <cell r="C208" t="str">
            <v>Комаров Максим</v>
          </cell>
          <cell r="D208">
            <v>1994</v>
          </cell>
          <cell r="E208" t="str">
            <v>3р</v>
          </cell>
          <cell r="F208" t="str">
            <v>Ярославская</v>
          </cell>
          <cell r="G208" t="str">
            <v>Рыбинск, СДЮСШОР-2</v>
          </cell>
          <cell r="H208" t="str">
            <v>Бордукова Н.А.</v>
          </cell>
        </row>
        <row r="209">
          <cell r="B209">
            <v>526</v>
          </cell>
          <cell r="C209" t="str">
            <v>Семенов Николай</v>
          </cell>
          <cell r="D209">
            <v>33815</v>
          </cell>
          <cell r="E209" t="str">
            <v>1р</v>
          </cell>
          <cell r="F209" t="str">
            <v>Ярославская</v>
          </cell>
          <cell r="G209" t="str">
            <v>Рыбинск, СДЮСШОР-2</v>
          </cell>
          <cell r="H209" t="str">
            <v>Жукова Т.Г.</v>
          </cell>
          <cell r="I209">
            <v>1500</v>
          </cell>
        </row>
        <row r="210">
          <cell r="B210">
            <v>528</v>
          </cell>
          <cell r="C210" t="str">
            <v>Нехаев Иван</v>
          </cell>
          <cell r="D210">
            <v>34616</v>
          </cell>
          <cell r="E210" t="str">
            <v>2р</v>
          </cell>
          <cell r="F210" t="str">
            <v>Ярославская</v>
          </cell>
          <cell r="G210" t="str">
            <v>Рыбинск, СДЮСШОР-2</v>
          </cell>
          <cell r="H210" t="str">
            <v>Жукова Т.Г.</v>
          </cell>
          <cell r="I210">
            <v>400</v>
          </cell>
        </row>
        <row r="211">
          <cell r="B211">
            <v>530</v>
          </cell>
          <cell r="C211" t="str">
            <v>Фридфельдт Даниил</v>
          </cell>
          <cell r="D211">
            <v>34822</v>
          </cell>
          <cell r="E211" t="str">
            <v>1р</v>
          </cell>
          <cell r="F211" t="str">
            <v>Ярославская</v>
          </cell>
          <cell r="G211" t="str">
            <v>Рыбинск, СДЮСШОР-2</v>
          </cell>
          <cell r="H211" t="str">
            <v>Сергеева Е.В.</v>
          </cell>
          <cell r="I211" t="str">
            <v>6-тиб.</v>
          </cell>
        </row>
        <row r="212">
          <cell r="B212">
            <v>531</v>
          </cell>
          <cell r="C212" t="str">
            <v>Гусев Роман</v>
          </cell>
          <cell r="D212">
            <v>1987</v>
          </cell>
          <cell r="E212" t="str">
            <v>МС</v>
          </cell>
          <cell r="F212" t="str">
            <v>Ярославская</v>
          </cell>
          <cell r="G212" t="str">
            <v>Рыбинск, СДЮСШОР-2</v>
          </cell>
          <cell r="H212" t="str">
            <v>Чупров Ю.Е.</v>
          </cell>
          <cell r="I212">
            <v>1500</v>
          </cell>
        </row>
        <row r="213">
          <cell r="B213">
            <v>532</v>
          </cell>
          <cell r="C213" t="str">
            <v>Корсков Владимир</v>
          </cell>
          <cell r="D213">
            <v>1983</v>
          </cell>
          <cell r="E213" t="str">
            <v>КМС</v>
          </cell>
          <cell r="F213" t="str">
            <v>Ярославская</v>
          </cell>
          <cell r="G213" t="str">
            <v>Рыбинск, СДЮСШОР-2</v>
          </cell>
          <cell r="H213" t="str">
            <v>Чупров Ю.Е.</v>
          </cell>
        </row>
        <row r="214">
          <cell r="B214">
            <v>533</v>
          </cell>
          <cell r="C214" t="str">
            <v>Задорожный Андрей</v>
          </cell>
          <cell r="D214">
            <v>1973</v>
          </cell>
          <cell r="E214" t="str">
            <v>МСМК</v>
          </cell>
          <cell r="F214" t="str">
            <v>Ярославская</v>
          </cell>
          <cell r="G214" t="str">
            <v>Рыбинск, СДЮСШОР-2</v>
          </cell>
          <cell r="H214" t="str">
            <v>Чупров Ю.Е.</v>
          </cell>
        </row>
        <row r="215">
          <cell r="B215">
            <v>539</v>
          </cell>
          <cell r="C215" t="str">
            <v>Романов Никита</v>
          </cell>
          <cell r="D215">
            <v>35139</v>
          </cell>
          <cell r="E215" t="str">
            <v>1р</v>
          </cell>
          <cell r="F215" t="str">
            <v>Ярославская</v>
          </cell>
          <cell r="G215" t="str">
            <v>Рыбинск, СДЮСШОР-2</v>
          </cell>
          <cell r="H215" t="str">
            <v>Соколова Н.М., Иванова И.М.</v>
          </cell>
        </row>
        <row r="216">
          <cell r="B216">
            <v>541</v>
          </cell>
          <cell r="C216" t="str">
            <v>Касаткин Михаил</v>
          </cell>
          <cell r="D216">
            <v>34622</v>
          </cell>
          <cell r="E216" t="str">
            <v>2р</v>
          </cell>
          <cell r="F216" t="str">
            <v>Ярославская</v>
          </cell>
          <cell r="G216" t="str">
            <v>Рыбинск, СДЮСШОР-2</v>
          </cell>
          <cell r="H216" t="str">
            <v>Соколова Н.М., Иванова И.М.</v>
          </cell>
          <cell r="I216" t="str">
            <v>60 ядро</v>
          </cell>
        </row>
        <row r="217">
          <cell r="B217">
            <v>543</v>
          </cell>
          <cell r="C217" t="str">
            <v>Львов Виталий</v>
          </cell>
          <cell r="D217">
            <v>33117</v>
          </cell>
          <cell r="E217" t="str">
            <v>КМС</v>
          </cell>
          <cell r="F217" t="str">
            <v>Ярославская</v>
          </cell>
          <cell r="G217" t="str">
            <v>Рыбинск, СДЮСШОР-2</v>
          </cell>
          <cell r="H217" t="str">
            <v>Пивентьев С.А.</v>
          </cell>
          <cell r="I217">
            <v>60</v>
          </cell>
        </row>
        <row r="218">
          <cell r="B218">
            <v>544</v>
          </cell>
          <cell r="C218" t="str">
            <v>Ялычев Алексей</v>
          </cell>
          <cell r="D218">
            <v>34703</v>
          </cell>
          <cell r="E218" t="str">
            <v>1р</v>
          </cell>
          <cell r="F218" t="str">
            <v>Ярославская</v>
          </cell>
          <cell r="G218" t="str">
            <v>Рыбинск, СДЮСШОР-2</v>
          </cell>
          <cell r="H218" t="str">
            <v>Пивентьев С.А.</v>
          </cell>
          <cell r="I218" t="str">
            <v>6-тиб., ядро</v>
          </cell>
        </row>
        <row r="219">
          <cell r="B219">
            <v>545</v>
          </cell>
          <cell r="C219" t="str">
            <v>Савельев Александр</v>
          </cell>
          <cell r="D219">
            <v>35200</v>
          </cell>
          <cell r="E219" t="str">
            <v>1р</v>
          </cell>
          <cell r="F219" t="str">
            <v>Ярославская</v>
          </cell>
          <cell r="G219" t="str">
            <v>Рыбинск, СДЮСШОР-2</v>
          </cell>
          <cell r="H219" t="str">
            <v>Пивентьев С.А.</v>
          </cell>
          <cell r="I219" t="str">
            <v>6-тиб.</v>
          </cell>
        </row>
        <row r="220">
          <cell r="B220">
            <v>546</v>
          </cell>
          <cell r="C220" t="str">
            <v>Ломакин Павел</v>
          </cell>
          <cell r="D220">
            <v>34126</v>
          </cell>
          <cell r="E220" t="str">
            <v>КМС</v>
          </cell>
          <cell r="F220" t="str">
            <v>Ярославская</v>
          </cell>
          <cell r="G220" t="str">
            <v>Рыбинск, СДЮСШОР-2</v>
          </cell>
          <cell r="H220" t="str">
            <v>Пивентьев С.А.</v>
          </cell>
          <cell r="I220" t="str">
            <v>7-миб., ядро</v>
          </cell>
        </row>
        <row r="221">
          <cell r="B221">
            <v>547</v>
          </cell>
          <cell r="C221" t="str">
            <v>Трусов Дмитрий</v>
          </cell>
          <cell r="D221">
            <v>34502</v>
          </cell>
          <cell r="F221" t="str">
            <v>Ярославская</v>
          </cell>
          <cell r="G221" t="str">
            <v>Рыбинск, СДЮСШОР-2</v>
          </cell>
          <cell r="H221" t="str">
            <v>Пивентьев С.А.</v>
          </cell>
          <cell r="I221" t="str">
            <v>ядро</v>
          </cell>
        </row>
        <row r="222">
          <cell r="B222">
            <v>548</v>
          </cell>
          <cell r="C222" t="str">
            <v>Зародов Андрей</v>
          </cell>
          <cell r="D222">
            <v>34660</v>
          </cell>
          <cell r="F222" t="str">
            <v>Ярославская</v>
          </cell>
          <cell r="G222" t="str">
            <v>Рыбинск, СДЮСШОР-2</v>
          </cell>
          <cell r="H222" t="str">
            <v>Пивентьев С.А.</v>
          </cell>
          <cell r="I222" t="str">
            <v>ядро</v>
          </cell>
        </row>
        <row r="223">
          <cell r="B223">
            <v>549</v>
          </cell>
          <cell r="C223" t="str">
            <v>Березин Влад</v>
          </cell>
          <cell r="D223">
            <v>1996</v>
          </cell>
          <cell r="F223" t="str">
            <v>Ярославская</v>
          </cell>
          <cell r="G223" t="str">
            <v>Рыбинск, СДЮСШОР-2</v>
          </cell>
          <cell r="H223" t="str">
            <v>Пивентьев С.А.</v>
          </cell>
          <cell r="I223" t="str">
            <v>ядро</v>
          </cell>
        </row>
        <row r="224">
          <cell r="B224">
            <v>551</v>
          </cell>
          <cell r="C224" t="str">
            <v>Пивентьев Александр</v>
          </cell>
          <cell r="D224">
            <v>31179</v>
          </cell>
          <cell r="F224" t="str">
            <v>Ярославская</v>
          </cell>
          <cell r="G224" t="str">
            <v>Рыбинск, СДЮСШОР-2</v>
          </cell>
          <cell r="H224" t="str">
            <v>Пивентьев С.А.</v>
          </cell>
          <cell r="I224" t="str">
            <v>ядро</v>
          </cell>
        </row>
        <row r="225">
          <cell r="B225">
            <v>552</v>
          </cell>
          <cell r="C225" t="str">
            <v>Дробаха Игорь</v>
          </cell>
          <cell r="D225">
            <v>34261</v>
          </cell>
          <cell r="F225" t="str">
            <v>Ярославская</v>
          </cell>
          <cell r="G225" t="str">
            <v>Рыбинск, СДЮСШОР-2</v>
          </cell>
          <cell r="H225" t="str">
            <v>Пивентьев С.А.</v>
          </cell>
          <cell r="I225" t="str">
            <v>ядро</v>
          </cell>
        </row>
        <row r="226">
          <cell r="B226">
            <v>553</v>
          </cell>
          <cell r="C226" t="str">
            <v>Елфимов Александр</v>
          </cell>
          <cell r="D226">
            <v>35012</v>
          </cell>
          <cell r="F226" t="str">
            <v>Ярославская</v>
          </cell>
          <cell r="G226" t="str">
            <v>Рыбинск, СДЮСШОР-2</v>
          </cell>
          <cell r="H226" t="str">
            <v>Пивентьев С.А.</v>
          </cell>
          <cell r="I226" t="str">
            <v>60 ядро</v>
          </cell>
        </row>
        <row r="227">
          <cell r="B227">
            <v>554</v>
          </cell>
          <cell r="C227" t="str">
            <v>Сметанин Евгений</v>
          </cell>
          <cell r="D227">
            <v>1988</v>
          </cell>
          <cell r="E227" t="str">
            <v>1р</v>
          </cell>
          <cell r="F227" t="str">
            <v>Ярославская</v>
          </cell>
          <cell r="G227" t="str">
            <v>Рыбинск, СДЮСШОР-2</v>
          </cell>
          <cell r="H227" t="str">
            <v>Громов Н.Б.</v>
          </cell>
        </row>
        <row r="228">
          <cell r="B228">
            <v>559</v>
          </cell>
          <cell r="C228" t="str">
            <v>Игнатьев Дмитрий</v>
          </cell>
          <cell r="D228">
            <v>1993</v>
          </cell>
          <cell r="E228" t="str">
            <v>1р</v>
          </cell>
          <cell r="F228" t="str">
            <v>Ярославская</v>
          </cell>
          <cell r="G228" t="str">
            <v>Рыбинск, СДЮСШОР-2</v>
          </cell>
          <cell r="H228" t="str">
            <v>Шостак А.А.</v>
          </cell>
          <cell r="I228" t="str">
            <v>тройной</v>
          </cell>
        </row>
        <row r="229">
          <cell r="B229">
            <v>560</v>
          </cell>
          <cell r="C229" t="str">
            <v>Волков Сергей</v>
          </cell>
          <cell r="D229">
            <v>1992</v>
          </cell>
          <cell r="E229" t="str">
            <v>2р</v>
          </cell>
          <cell r="F229" t="str">
            <v>Ярославская</v>
          </cell>
          <cell r="G229" t="str">
            <v>Рыбинск, СДЮСШОР-2</v>
          </cell>
          <cell r="H229" t="str">
            <v>Шостак А.А.</v>
          </cell>
        </row>
        <row r="230">
          <cell r="B230">
            <v>561</v>
          </cell>
          <cell r="C230" t="str">
            <v>Волков Евгений</v>
          </cell>
          <cell r="D230">
            <v>1990</v>
          </cell>
          <cell r="E230" t="str">
            <v>2р</v>
          </cell>
          <cell r="F230" t="str">
            <v>Ярославская</v>
          </cell>
          <cell r="G230" t="str">
            <v>Рыбинск, СДЮСШОР-2</v>
          </cell>
          <cell r="H230" t="str">
            <v>Шостак А.А.</v>
          </cell>
        </row>
        <row r="231">
          <cell r="B231">
            <v>515</v>
          </cell>
          <cell r="C231" t="str">
            <v>Мозалевский Андрей</v>
          </cell>
          <cell r="D231">
            <v>31625</v>
          </cell>
          <cell r="E231" t="str">
            <v>1р</v>
          </cell>
          <cell r="F231" t="str">
            <v>Ярославская</v>
          </cell>
          <cell r="G231" t="str">
            <v>Ярославль, СДЮСШОР-1</v>
          </cell>
          <cell r="H231" t="str">
            <v>Круглова Л.Б.</v>
          </cell>
        </row>
        <row r="232">
          <cell r="B232">
            <v>574</v>
          </cell>
          <cell r="C232" t="str">
            <v>Макаров Никита</v>
          </cell>
          <cell r="D232">
            <v>1993</v>
          </cell>
          <cell r="E232" t="str">
            <v>1р</v>
          </cell>
          <cell r="F232" t="str">
            <v>Ярославская</v>
          </cell>
          <cell r="G232" t="str">
            <v>Рыбинск, СДЮСШОР-8</v>
          </cell>
          <cell r="H232" t="str">
            <v>Зюзин В.Н.</v>
          </cell>
        </row>
        <row r="233">
          <cell r="B233">
            <v>575</v>
          </cell>
          <cell r="C233" t="str">
            <v>Смирнов Алексей</v>
          </cell>
          <cell r="D233">
            <v>1995</v>
          </cell>
          <cell r="E233" t="str">
            <v>1р</v>
          </cell>
          <cell r="F233" t="str">
            <v>Ярославская</v>
          </cell>
          <cell r="G233" t="str">
            <v>Рыбинск, СДЮСШОР-8</v>
          </cell>
          <cell r="H233" t="str">
            <v>Мокроусов А.Ю., Смирнова Н.С.</v>
          </cell>
          <cell r="I233">
            <v>400</v>
          </cell>
        </row>
        <row r="234">
          <cell r="B234">
            <v>576</v>
          </cell>
          <cell r="C234" t="str">
            <v>Дорожкин Владимир</v>
          </cell>
          <cell r="D234">
            <v>1983</v>
          </cell>
          <cell r="E234" t="str">
            <v>МС</v>
          </cell>
          <cell r="F234" t="str">
            <v>Ярославская</v>
          </cell>
          <cell r="G234" t="str">
            <v>Рыбинск, СДЮСШОР-8</v>
          </cell>
          <cell r="H234" t="str">
            <v>бр. Дорожкина</v>
          </cell>
          <cell r="I234" t="str">
            <v>ядро</v>
          </cell>
        </row>
        <row r="235">
          <cell r="C235" t="str">
            <v>Смирнов Алексей</v>
          </cell>
          <cell r="D235">
            <v>1985</v>
          </cell>
          <cell r="E235" t="str">
            <v>1р</v>
          </cell>
          <cell r="F235" t="str">
            <v>Ярославская</v>
          </cell>
          <cell r="G235" t="str">
            <v>Рыбинск, СДЮСШОР-8</v>
          </cell>
          <cell r="H235" t="str">
            <v>Зюзин В.Н.</v>
          </cell>
        </row>
        <row r="236">
          <cell r="B236">
            <v>578</v>
          </cell>
          <cell r="C236" t="str">
            <v>Князев Ярослав</v>
          </cell>
          <cell r="D236">
            <v>1989</v>
          </cell>
          <cell r="E236" t="str">
            <v>1р</v>
          </cell>
          <cell r="F236" t="str">
            <v>Ярославская</v>
          </cell>
          <cell r="G236" t="str">
            <v>Рыбинск, СДЮСШОР-8</v>
          </cell>
          <cell r="H236" t="str">
            <v>Зюзин В.Н.</v>
          </cell>
        </row>
        <row r="237">
          <cell r="B237">
            <v>579</v>
          </cell>
          <cell r="C237" t="str">
            <v>Соколов Евгений</v>
          </cell>
          <cell r="D237">
            <v>1992</v>
          </cell>
          <cell r="E237" t="str">
            <v>1р</v>
          </cell>
          <cell r="F237" t="str">
            <v>Ярославская</v>
          </cell>
          <cell r="G237" t="str">
            <v>Рыбинск, СДЮСШОР-8</v>
          </cell>
          <cell r="H237" t="str">
            <v>бр. Дорожкина</v>
          </cell>
          <cell r="I237">
            <v>60</v>
          </cell>
        </row>
        <row r="238">
          <cell r="B238">
            <v>580</v>
          </cell>
          <cell r="C238" t="str">
            <v>Виноградов Сергей</v>
          </cell>
          <cell r="D238">
            <v>1986</v>
          </cell>
          <cell r="E238" t="str">
            <v>1р</v>
          </cell>
          <cell r="F238" t="str">
            <v>Ярославская</v>
          </cell>
          <cell r="G238" t="str">
            <v>Рыбинск, СДЮСШОР-8</v>
          </cell>
          <cell r="H238" t="str">
            <v>бр. Дорожкина</v>
          </cell>
        </row>
        <row r="239">
          <cell r="B239">
            <v>583</v>
          </cell>
          <cell r="C239" t="str">
            <v>Гладышев Сергей</v>
          </cell>
          <cell r="D239">
            <v>1994</v>
          </cell>
          <cell r="E239" t="str">
            <v>2р</v>
          </cell>
          <cell r="F239" t="str">
            <v>Ярославская</v>
          </cell>
          <cell r="G239" t="str">
            <v>Рыбинск, СДЮСШОР-8</v>
          </cell>
          <cell r="H239" t="str">
            <v>бр. Дорожкина</v>
          </cell>
        </row>
        <row r="240">
          <cell r="B240">
            <v>584</v>
          </cell>
          <cell r="C240" t="str">
            <v>Соколов Константин</v>
          </cell>
          <cell r="D240">
            <v>1980</v>
          </cell>
          <cell r="E240" t="str">
            <v>1р</v>
          </cell>
          <cell r="F240" t="str">
            <v>Ярославская</v>
          </cell>
          <cell r="G240" t="str">
            <v>Рыбинск, СДЮСШОР-8</v>
          </cell>
          <cell r="H240" t="str">
            <v>бр. Дорожкина</v>
          </cell>
          <cell r="I240">
            <v>60</v>
          </cell>
        </row>
        <row r="241">
          <cell r="B241">
            <v>585</v>
          </cell>
          <cell r="C241" t="str">
            <v>Земцев Александр</v>
          </cell>
          <cell r="D241">
            <v>1993</v>
          </cell>
          <cell r="E241" t="str">
            <v>1р</v>
          </cell>
          <cell r="F241" t="str">
            <v>Ярославская</v>
          </cell>
          <cell r="G241" t="str">
            <v>Рыбинск, СДЮСШОР-8</v>
          </cell>
          <cell r="H241" t="str">
            <v>бр. Дорожкина</v>
          </cell>
          <cell r="I241">
            <v>60</v>
          </cell>
        </row>
        <row r="242">
          <cell r="B242">
            <v>586</v>
          </cell>
          <cell r="C242" t="str">
            <v>Бахтин Юрий</v>
          </cell>
          <cell r="D242">
            <v>1995</v>
          </cell>
          <cell r="E242" t="str">
            <v>2р</v>
          </cell>
          <cell r="F242" t="str">
            <v>Ярославская</v>
          </cell>
          <cell r="G242" t="str">
            <v>Рыбинск, СДЮСШОР-8</v>
          </cell>
          <cell r="H242" t="str">
            <v>бр. Дорожкина</v>
          </cell>
        </row>
        <row r="243">
          <cell r="B243">
            <v>587</v>
          </cell>
          <cell r="C243" t="str">
            <v>Горбунов Ростислав</v>
          </cell>
          <cell r="D243">
            <v>1995</v>
          </cell>
          <cell r="E243" t="str">
            <v>2р</v>
          </cell>
          <cell r="F243" t="str">
            <v>Ярославская</v>
          </cell>
          <cell r="G243" t="str">
            <v>Рыбинск, СДЮСШОР-8</v>
          </cell>
          <cell r="H243" t="str">
            <v>бр. Дорожкина</v>
          </cell>
          <cell r="I243" t="str">
            <v>тройной</v>
          </cell>
        </row>
        <row r="244">
          <cell r="B244">
            <v>588</v>
          </cell>
          <cell r="C244" t="str">
            <v>Антонов Антон</v>
          </cell>
          <cell r="D244">
            <v>1994</v>
          </cell>
          <cell r="E244" t="str">
            <v>1р</v>
          </cell>
          <cell r="F244" t="str">
            <v>Ярославская</v>
          </cell>
          <cell r="G244" t="str">
            <v>Рыбинск, СДЮСШОР-8</v>
          </cell>
          <cell r="H244" t="str">
            <v>бр. Дорожкина</v>
          </cell>
          <cell r="I244" t="str">
            <v>тройной</v>
          </cell>
        </row>
        <row r="245">
          <cell r="B245">
            <v>592</v>
          </cell>
          <cell r="C245" t="str">
            <v>Дыренко Виталий</v>
          </cell>
          <cell r="D245">
            <v>1995</v>
          </cell>
          <cell r="E245" t="str">
            <v>3р</v>
          </cell>
          <cell r="F245" t="str">
            <v>Ярославская</v>
          </cell>
          <cell r="G245" t="str">
            <v>Рыбинск, СДЮСШОР-8</v>
          </cell>
          <cell r="H245" t="str">
            <v>Меньшаев О.В.</v>
          </cell>
          <cell r="I245">
            <v>1500</v>
          </cell>
        </row>
        <row r="246">
          <cell r="B246">
            <v>593</v>
          </cell>
          <cell r="C246" t="str">
            <v>Александров Никита</v>
          </cell>
          <cell r="D246">
            <v>1983</v>
          </cell>
          <cell r="E246" t="str">
            <v>МС</v>
          </cell>
          <cell r="F246" t="str">
            <v>Ярославская</v>
          </cell>
          <cell r="G246" t="str">
            <v>Рыбинск, СДЮСШОР-8</v>
          </cell>
          <cell r="H246" t="str">
            <v>Зюзин В.Н.</v>
          </cell>
          <cell r="I246">
            <v>1500</v>
          </cell>
        </row>
        <row r="247">
          <cell r="B247">
            <v>594</v>
          </cell>
          <cell r="C247" t="str">
            <v>Разов Олег</v>
          </cell>
          <cell r="D247">
            <v>1986</v>
          </cell>
          <cell r="E247" t="str">
            <v>МС</v>
          </cell>
          <cell r="F247" t="str">
            <v>Ярославская</v>
          </cell>
          <cell r="G247" t="str">
            <v>Рыбинск, СДЮСШОР-8</v>
          </cell>
          <cell r="H247" t="str">
            <v>Зюзин В.Н.</v>
          </cell>
          <cell r="I247">
            <v>400</v>
          </cell>
        </row>
        <row r="248">
          <cell r="B248">
            <v>595</v>
          </cell>
          <cell r="C248" t="str">
            <v>Бреббиа Джакомо</v>
          </cell>
          <cell r="D248">
            <v>1994</v>
          </cell>
          <cell r="E248" t="str">
            <v>1р</v>
          </cell>
          <cell r="F248" t="str">
            <v>Ярославская</v>
          </cell>
          <cell r="G248" t="str">
            <v>Рыбинск, СДЮСШОР-8</v>
          </cell>
          <cell r="H248" t="str">
            <v>Мокроусов А.Ю., Зверев В.Н.</v>
          </cell>
          <cell r="I248">
            <v>60</v>
          </cell>
        </row>
        <row r="249">
          <cell r="B249">
            <v>596</v>
          </cell>
          <cell r="C249" t="str">
            <v>Ильичев Алексей</v>
          </cell>
          <cell r="D249">
            <v>1997</v>
          </cell>
          <cell r="E249" t="str">
            <v>3р</v>
          </cell>
          <cell r="F249" t="str">
            <v>Ярославская</v>
          </cell>
          <cell r="G249" t="str">
            <v>Рыбинск, СДЮСШОР-8</v>
          </cell>
          <cell r="H249" t="str">
            <v>Мокроусов А.Ю., Смирнова Н.С.</v>
          </cell>
        </row>
        <row r="250">
          <cell r="B250">
            <v>228</v>
          </cell>
          <cell r="C250" t="str">
            <v>Головцов Михаил</v>
          </cell>
          <cell r="D250">
            <v>31571</v>
          </cell>
          <cell r="E250" t="str">
            <v>МС</v>
          </cell>
          <cell r="F250" t="str">
            <v>Ярославская</v>
          </cell>
          <cell r="G250" t="str">
            <v>Ярославль, ГОБУ ЯО СДЮСШОР</v>
          </cell>
          <cell r="H250" t="str">
            <v>Руденко В.Г.</v>
          </cell>
        </row>
        <row r="251">
          <cell r="B251">
            <v>229</v>
          </cell>
          <cell r="C251" t="str">
            <v>Малахов Антон</v>
          </cell>
          <cell r="D251">
            <v>32606</v>
          </cell>
          <cell r="E251" t="str">
            <v>КМС</v>
          </cell>
          <cell r="F251" t="str">
            <v>Ярославская</v>
          </cell>
          <cell r="G251" t="str">
            <v>Ярославль, ГОБУ ЯО СДЮСШОР</v>
          </cell>
          <cell r="H251" t="str">
            <v>бр. Бабашкина В.М.</v>
          </cell>
          <cell r="I251" t="str">
            <v>высота</v>
          </cell>
        </row>
        <row r="252">
          <cell r="B252">
            <v>230</v>
          </cell>
          <cell r="C252" t="str">
            <v>Мудров Илья</v>
          </cell>
          <cell r="D252">
            <v>33559</v>
          </cell>
          <cell r="E252" t="str">
            <v>КМС</v>
          </cell>
          <cell r="F252" t="str">
            <v>Ярославская</v>
          </cell>
          <cell r="G252" t="str">
            <v>Ярославль, ГОБУ ЯО СДЮСШОР</v>
          </cell>
          <cell r="H252" t="str">
            <v>Руденко В.Г.</v>
          </cell>
        </row>
        <row r="253">
          <cell r="B253">
            <v>231</v>
          </cell>
          <cell r="C253" t="str">
            <v>Прохоров Антон</v>
          </cell>
          <cell r="D253">
            <v>33941</v>
          </cell>
          <cell r="E253" t="str">
            <v>1р</v>
          </cell>
          <cell r="F253" t="str">
            <v>Ярославская</v>
          </cell>
          <cell r="G253" t="str">
            <v>Ярославль, ГОБУ ЯО СДЮСШОР</v>
          </cell>
          <cell r="H253" t="str">
            <v>Карманов Ю.А.</v>
          </cell>
          <cell r="I253">
            <v>60</v>
          </cell>
        </row>
        <row r="254">
          <cell r="B254">
            <v>234</v>
          </cell>
          <cell r="C254" t="str">
            <v>Груздев Никита</v>
          </cell>
          <cell r="D254">
            <v>33337</v>
          </cell>
          <cell r="E254" t="str">
            <v>КМС</v>
          </cell>
          <cell r="F254" t="str">
            <v>Ярославская</v>
          </cell>
          <cell r="G254" t="str">
            <v>Ярославль, ГОБУ ЯО СДЮСШОР</v>
          </cell>
          <cell r="H254" t="str">
            <v>бр. Нальгиева А.А.</v>
          </cell>
          <cell r="I254" t="str">
            <v>ядро</v>
          </cell>
        </row>
        <row r="255">
          <cell r="B255">
            <v>235</v>
          </cell>
          <cell r="C255" t="str">
            <v>Смелков Илья</v>
          </cell>
          <cell r="D255">
            <v>33703</v>
          </cell>
          <cell r="E255" t="str">
            <v>1р</v>
          </cell>
          <cell r="F255" t="str">
            <v>Ярославская</v>
          </cell>
          <cell r="G255" t="str">
            <v>Ярославль, ГОБУ ЯО СДЮСШОР</v>
          </cell>
          <cell r="H255" t="str">
            <v>бр. Нальгиева А.А.</v>
          </cell>
          <cell r="I255" t="str">
            <v>ядро</v>
          </cell>
        </row>
        <row r="256">
          <cell r="B256">
            <v>236</v>
          </cell>
          <cell r="C256" t="str">
            <v>Мителев Дмитрий</v>
          </cell>
          <cell r="D256">
            <v>34328</v>
          </cell>
          <cell r="E256" t="str">
            <v>1р</v>
          </cell>
          <cell r="F256" t="str">
            <v>Ярославская</v>
          </cell>
          <cell r="G256" t="str">
            <v>Ярославль-Рыбинск, ГОБУ ЯО СДЮСШОР-СДЮСШОР-2</v>
          </cell>
          <cell r="H256" t="str">
            <v>Руденко В.Г., Огвоздина Т.В.</v>
          </cell>
        </row>
        <row r="257">
          <cell r="B257">
            <v>237</v>
          </cell>
          <cell r="C257" t="str">
            <v>Шприц Александр</v>
          </cell>
          <cell r="D257">
            <v>34655</v>
          </cell>
          <cell r="E257" t="str">
            <v>2р</v>
          </cell>
          <cell r="F257" t="str">
            <v>Ярославская</v>
          </cell>
          <cell r="G257" t="str">
            <v>Ярославль, ГОБУ ЯО СДЮСШОР</v>
          </cell>
          <cell r="H257" t="str">
            <v>Скулябин А.Б.</v>
          </cell>
        </row>
        <row r="258">
          <cell r="B258">
            <v>238</v>
          </cell>
          <cell r="C258" t="str">
            <v>Сучков Ярослав</v>
          </cell>
          <cell r="D258">
            <v>34150</v>
          </cell>
          <cell r="E258" t="str">
            <v>1р</v>
          </cell>
          <cell r="F258" t="str">
            <v>Ярославская</v>
          </cell>
          <cell r="G258" t="str">
            <v>Ярославль, ГОБУ ЯО СДЮСШОР</v>
          </cell>
          <cell r="H258" t="str">
            <v>Лузина И.Н.</v>
          </cell>
        </row>
        <row r="259">
          <cell r="B259">
            <v>239</v>
          </cell>
          <cell r="C259" t="str">
            <v xml:space="preserve">Красичев Евгений </v>
          </cell>
          <cell r="D259">
            <v>34435</v>
          </cell>
          <cell r="F259" t="str">
            <v>Ярославская</v>
          </cell>
          <cell r="G259" t="str">
            <v>Ярославль, ГОБУ ЯО СДЮСШОР</v>
          </cell>
          <cell r="H259" t="str">
            <v>Карманов Ю.А.</v>
          </cell>
          <cell r="I259">
            <v>400</v>
          </cell>
        </row>
        <row r="260">
          <cell r="B260">
            <v>240</v>
          </cell>
          <cell r="C260" t="str">
            <v>Максимов Николай</v>
          </cell>
          <cell r="D260">
            <v>34670</v>
          </cell>
          <cell r="F260" t="str">
            <v>Ярославская</v>
          </cell>
          <cell r="G260" t="str">
            <v>Ярославль, ГОБУ ЯО СДЮСШОР</v>
          </cell>
          <cell r="H260" t="str">
            <v>Карманов Ю.А.</v>
          </cell>
          <cell r="I260">
            <v>60</v>
          </cell>
        </row>
        <row r="261">
          <cell r="B261">
            <v>241</v>
          </cell>
          <cell r="C261" t="str">
            <v>Васильев Александр</v>
          </cell>
          <cell r="D261">
            <v>34442</v>
          </cell>
          <cell r="F261" t="str">
            <v>Ярославская</v>
          </cell>
          <cell r="G261" t="str">
            <v>Ярославль, ГОБУ ЯО СДЮСШОР</v>
          </cell>
          <cell r="H261" t="str">
            <v>Карманов Ю.А.</v>
          </cell>
          <cell r="I261">
            <v>60</v>
          </cell>
        </row>
        <row r="262">
          <cell r="B262">
            <v>243</v>
          </cell>
          <cell r="C262" t="str">
            <v>Кривенко Никита</v>
          </cell>
          <cell r="D262">
            <v>34571</v>
          </cell>
          <cell r="E262" t="str">
            <v>1р</v>
          </cell>
          <cell r="F262" t="str">
            <v>Ярославская</v>
          </cell>
          <cell r="G262" t="str">
            <v>Ярославль, ГОБУ ЯО СДЮСШОР</v>
          </cell>
          <cell r="H262" t="str">
            <v>бр. Нальгиева А.А.</v>
          </cell>
          <cell r="I262" t="str">
            <v>ядро</v>
          </cell>
        </row>
        <row r="263">
          <cell r="B263">
            <v>244</v>
          </cell>
          <cell r="C263" t="str">
            <v>Бедерин Сергей</v>
          </cell>
          <cell r="D263">
            <v>34699</v>
          </cell>
          <cell r="E263" t="str">
            <v>3р</v>
          </cell>
          <cell r="F263" t="str">
            <v>Ярославская</v>
          </cell>
          <cell r="G263" t="str">
            <v>Ярославль, ГОБУ ЯО СДЮСШОР</v>
          </cell>
          <cell r="H263" t="str">
            <v>бр. Нальгиева А.А.</v>
          </cell>
          <cell r="I263" t="str">
            <v>ядро</v>
          </cell>
        </row>
        <row r="264">
          <cell r="B264">
            <v>246</v>
          </cell>
          <cell r="C264" t="str">
            <v>Гудель Сергей</v>
          </cell>
          <cell r="D264">
            <v>34459</v>
          </cell>
          <cell r="E264" t="str">
            <v>2р</v>
          </cell>
          <cell r="F264" t="str">
            <v>Ярославская</v>
          </cell>
          <cell r="G264" t="str">
            <v>Ярославль, ГОБУ ЯО СДЮСШОР</v>
          </cell>
          <cell r="H264" t="str">
            <v>Бабашкин В.М.</v>
          </cell>
          <cell r="I264" t="str">
            <v>высота</v>
          </cell>
        </row>
        <row r="265">
          <cell r="B265">
            <v>247</v>
          </cell>
          <cell r="C265" t="str">
            <v>Хамыш Вадим</v>
          </cell>
          <cell r="D265">
            <v>34646</v>
          </cell>
          <cell r="E265" t="str">
            <v>3р</v>
          </cell>
          <cell r="F265" t="str">
            <v>Ярославская</v>
          </cell>
          <cell r="G265" t="str">
            <v>Ярославль, ГОБУ ЯО СДЮСШОР</v>
          </cell>
          <cell r="H265" t="str">
            <v>Бабашкин В.М.</v>
          </cell>
          <cell r="I265" t="str">
            <v>высота</v>
          </cell>
        </row>
        <row r="266">
          <cell r="B266">
            <v>249</v>
          </cell>
          <cell r="C266" t="str">
            <v>Полетаев Роман</v>
          </cell>
          <cell r="D266">
            <v>34354</v>
          </cell>
          <cell r="E266" t="str">
            <v>3р</v>
          </cell>
          <cell r="F266" t="str">
            <v>Ярославская</v>
          </cell>
          <cell r="G266" t="str">
            <v>Ярославль, ГОБУ ЯО СДЮСШОР</v>
          </cell>
          <cell r="H266" t="str">
            <v>Клейменов А.Н.</v>
          </cell>
          <cell r="I266">
            <v>400</v>
          </cell>
        </row>
        <row r="267">
          <cell r="B267">
            <v>250</v>
          </cell>
          <cell r="C267" t="str">
            <v>Просвирин Илья</v>
          </cell>
          <cell r="D267">
            <v>34758</v>
          </cell>
          <cell r="E267" t="str">
            <v>1р</v>
          </cell>
          <cell r="F267" t="str">
            <v>Ярославская</v>
          </cell>
          <cell r="G267" t="str">
            <v>Ярославль-Рыбинск, ГОБУ ЯО СДЮСШОР-СДЮСШОР-2</v>
          </cell>
          <cell r="H267" t="str">
            <v>Руденко В.Г., Огвоздина Т.В.</v>
          </cell>
        </row>
        <row r="268">
          <cell r="B268">
            <v>251</v>
          </cell>
          <cell r="C268" t="str">
            <v>Сальников Семен</v>
          </cell>
          <cell r="D268">
            <v>35117</v>
          </cell>
          <cell r="E268" t="str">
            <v>2р</v>
          </cell>
          <cell r="F268" t="str">
            <v>Ярославская</v>
          </cell>
          <cell r="G268" t="str">
            <v>Ярославль, ГОБУ ЯО СДЮСШОР</v>
          </cell>
          <cell r="H268" t="str">
            <v>Руденко В.Г.</v>
          </cell>
        </row>
        <row r="269">
          <cell r="B269">
            <v>252</v>
          </cell>
          <cell r="C269" t="str">
            <v>Сундуков Семен</v>
          </cell>
          <cell r="D269">
            <v>34908</v>
          </cell>
          <cell r="E269" t="str">
            <v>2р</v>
          </cell>
          <cell r="F269" t="str">
            <v>Ярославская</v>
          </cell>
          <cell r="G269" t="str">
            <v>Ярославль, ГОБУ ЯО СДЮСШОР</v>
          </cell>
          <cell r="H269" t="str">
            <v>Филинова С.К.</v>
          </cell>
        </row>
        <row r="270">
          <cell r="B270">
            <v>259</v>
          </cell>
          <cell r="C270" t="str">
            <v>Церковный Владислав</v>
          </cell>
          <cell r="D270">
            <v>35037</v>
          </cell>
          <cell r="E270" t="str">
            <v>1р</v>
          </cell>
          <cell r="F270" t="str">
            <v>Ярославская</v>
          </cell>
          <cell r="G270" t="str">
            <v>Ярославль, ГОБУ ЯО СДЮСШОР</v>
          </cell>
          <cell r="H270" t="str">
            <v>Скулябин А.Б.</v>
          </cell>
        </row>
        <row r="271">
          <cell r="B271">
            <v>260</v>
          </cell>
          <cell r="C271" t="str">
            <v>Домоседов Александр</v>
          </cell>
          <cell r="D271">
            <v>35443</v>
          </cell>
          <cell r="E271" t="str">
            <v>3р</v>
          </cell>
          <cell r="F271" t="str">
            <v>Ярославская</v>
          </cell>
          <cell r="G271" t="str">
            <v>Ярославль, ГОБУ ЯО СДЮСШОР</v>
          </cell>
          <cell r="H271" t="str">
            <v>Скулябин А.Б.</v>
          </cell>
        </row>
        <row r="272">
          <cell r="B272">
            <v>262</v>
          </cell>
          <cell r="C272" t="str">
            <v>Ефремов Алексей</v>
          </cell>
          <cell r="D272">
            <v>35020</v>
          </cell>
          <cell r="F272" t="str">
            <v>Ярославская</v>
          </cell>
          <cell r="G272" t="str">
            <v>Ярославль, ГОБУ ЯО СДЮСШОР</v>
          </cell>
          <cell r="H272" t="str">
            <v>Карманов Ю.А.</v>
          </cell>
          <cell r="I272">
            <v>60</v>
          </cell>
        </row>
        <row r="273">
          <cell r="B273">
            <v>265</v>
          </cell>
          <cell r="C273" t="str">
            <v>Симонян Арсений</v>
          </cell>
          <cell r="D273">
            <v>35014</v>
          </cell>
          <cell r="E273" t="str">
            <v>2р</v>
          </cell>
          <cell r="F273" t="str">
            <v>Ярославская</v>
          </cell>
          <cell r="G273" t="str">
            <v>Ярославль, ГОБУ ЯО СДЮСШОР</v>
          </cell>
          <cell r="H273" t="str">
            <v>Лузина И.Н.</v>
          </cell>
          <cell r="I273">
            <v>60</v>
          </cell>
        </row>
        <row r="274">
          <cell r="B274">
            <v>267</v>
          </cell>
          <cell r="C274" t="str">
            <v>Оралов Илья</v>
          </cell>
          <cell r="D274">
            <v>35009</v>
          </cell>
          <cell r="E274" t="str">
            <v>3р</v>
          </cell>
          <cell r="F274" t="str">
            <v>Ярославская</v>
          </cell>
          <cell r="G274" t="str">
            <v>Ярославль, ГОБУ ЯО СДЮСШОР</v>
          </cell>
          <cell r="H274" t="str">
            <v>Клейменов А.Н.</v>
          </cell>
          <cell r="I274">
            <v>400</v>
          </cell>
        </row>
        <row r="275">
          <cell r="B275">
            <v>268</v>
          </cell>
          <cell r="C275" t="str">
            <v>Сакмин Александр</v>
          </cell>
          <cell r="D275">
            <v>34971</v>
          </cell>
          <cell r="E275" t="str">
            <v>2р</v>
          </cell>
          <cell r="F275" t="str">
            <v>Ярославская</v>
          </cell>
          <cell r="G275" t="str">
            <v>Ярославль, ГОБУ ЯО СДЮСШОР</v>
          </cell>
          <cell r="H275" t="str">
            <v>Клейменов А.Н.</v>
          </cell>
          <cell r="I275" t="str">
            <v>5000 м с/х</v>
          </cell>
        </row>
        <row r="276">
          <cell r="B276">
            <v>269</v>
          </cell>
          <cell r="C276" t="str">
            <v>Шамин Павел</v>
          </cell>
          <cell r="D276">
            <v>35408</v>
          </cell>
          <cell r="E276" t="str">
            <v>3р</v>
          </cell>
          <cell r="F276" t="str">
            <v>Ярославская</v>
          </cell>
          <cell r="G276" t="str">
            <v>Ярославль, ГОБУ ЯО СДЮСШОР</v>
          </cell>
          <cell r="H276" t="str">
            <v>Клейменов А.Н.</v>
          </cell>
          <cell r="I276">
            <v>400</v>
          </cell>
        </row>
        <row r="277">
          <cell r="B277">
            <v>271</v>
          </cell>
          <cell r="C277" t="str">
            <v>Егоров Никита</v>
          </cell>
          <cell r="D277">
            <v>34745</v>
          </cell>
          <cell r="E277" t="str">
            <v>3р</v>
          </cell>
          <cell r="F277" t="str">
            <v>Ярославская</v>
          </cell>
          <cell r="G277" t="str">
            <v>Ярославль, ГОБУ ЯО СДЮСШОР</v>
          </cell>
          <cell r="H277" t="str">
            <v>бр. Нальгиева А.А.</v>
          </cell>
          <cell r="I277" t="str">
            <v>ядро</v>
          </cell>
        </row>
        <row r="278">
          <cell r="B278">
            <v>272</v>
          </cell>
          <cell r="C278" t="str">
            <v>Узаков Дмитрий</v>
          </cell>
          <cell r="D278">
            <v>35492</v>
          </cell>
          <cell r="E278" t="str">
            <v>3р</v>
          </cell>
          <cell r="F278" t="str">
            <v>Ярославская</v>
          </cell>
          <cell r="G278" t="str">
            <v>Ярославль, ГОБУ ЯО СДЮСШОР</v>
          </cell>
          <cell r="H278" t="str">
            <v>бр. Нальгиева А.А.</v>
          </cell>
          <cell r="I278" t="str">
            <v>ядро</v>
          </cell>
        </row>
        <row r="279">
          <cell r="B279">
            <v>273</v>
          </cell>
          <cell r="C279" t="str">
            <v>Младов Аркадий</v>
          </cell>
          <cell r="D279">
            <v>34865</v>
          </cell>
          <cell r="E279" t="str">
            <v>3р</v>
          </cell>
          <cell r="F279" t="str">
            <v>Ярославская</v>
          </cell>
          <cell r="G279" t="str">
            <v>Ярославль, ГОБУ ЯО СДЮСШОР</v>
          </cell>
          <cell r="H279" t="str">
            <v>бр. Нальгиева А.А.</v>
          </cell>
          <cell r="I279" t="str">
            <v>ядро</v>
          </cell>
        </row>
        <row r="280">
          <cell r="B280">
            <v>275</v>
          </cell>
          <cell r="C280" t="str">
            <v>Погодин Артём</v>
          </cell>
          <cell r="D280">
            <v>35006</v>
          </cell>
          <cell r="E280" t="str">
            <v>1р</v>
          </cell>
          <cell r="F280" t="str">
            <v>Ярославская</v>
          </cell>
          <cell r="G280" t="str">
            <v>Ярославль, ГОБУ ЯО СДЮСШОР</v>
          </cell>
          <cell r="H280" t="str">
            <v>бр. Бабашкина В.М.</v>
          </cell>
          <cell r="I280" t="str">
            <v>высота</v>
          </cell>
        </row>
        <row r="281">
          <cell r="B281">
            <v>278</v>
          </cell>
          <cell r="C281" t="str">
            <v>Бордачев Сергей</v>
          </cell>
          <cell r="D281">
            <v>33033</v>
          </cell>
          <cell r="E281" t="str">
            <v>КМС</v>
          </cell>
          <cell r="F281" t="str">
            <v>Ярославская</v>
          </cell>
          <cell r="G281" t="str">
            <v>Ярославль, ГОБУ ЯО СДЮСШОР</v>
          </cell>
          <cell r="H281" t="str">
            <v>бр. Нальгиева А.А.</v>
          </cell>
          <cell r="I281" t="str">
            <v>ядро</v>
          </cell>
        </row>
        <row r="282">
          <cell r="B282">
            <v>104</v>
          </cell>
          <cell r="C282" t="str">
            <v>Малеванкин Анатолий</v>
          </cell>
          <cell r="D282">
            <v>33416</v>
          </cell>
          <cell r="E282" t="str">
            <v>2р</v>
          </cell>
          <cell r="F282" t="str">
            <v>Ярославская</v>
          </cell>
          <cell r="G282" t="str">
            <v>Ярославль, СДЮСШОР-19</v>
          </cell>
          <cell r="H282" t="str">
            <v>Тюленев С.А.</v>
          </cell>
        </row>
        <row r="283">
          <cell r="B283">
            <v>112</v>
          </cell>
          <cell r="C283" t="str">
            <v>Свитков Сергей</v>
          </cell>
          <cell r="D283">
            <v>35490</v>
          </cell>
          <cell r="E283" t="str">
            <v>2р</v>
          </cell>
          <cell r="F283" t="str">
            <v>Ярославская</v>
          </cell>
          <cell r="G283" t="str">
            <v>Ярославль, СДЮСШОР-19</v>
          </cell>
          <cell r="H283" t="str">
            <v>Тюленев С.А.</v>
          </cell>
          <cell r="I283">
            <v>60400</v>
          </cell>
        </row>
        <row r="284">
          <cell r="B284">
            <v>113</v>
          </cell>
          <cell r="C284" t="str">
            <v>Забелин Иван</v>
          </cell>
          <cell r="D284">
            <v>1995</v>
          </cell>
          <cell r="E284" t="str">
            <v>3р</v>
          </cell>
          <cell r="F284" t="str">
            <v>Ярославская</v>
          </cell>
          <cell r="G284" t="str">
            <v>Ярославль, СДЮСШОР-19</v>
          </cell>
          <cell r="H284" t="str">
            <v>Тюленев С.А.</v>
          </cell>
        </row>
        <row r="285">
          <cell r="B285">
            <v>114</v>
          </cell>
          <cell r="C285" t="str">
            <v>Рейхард Евгений</v>
          </cell>
          <cell r="D285">
            <v>29819</v>
          </cell>
          <cell r="E285" t="str">
            <v>МС</v>
          </cell>
          <cell r="F285" t="str">
            <v>Ярославская</v>
          </cell>
          <cell r="G285" t="str">
            <v>Ярославль, СДЮСШОР-19</v>
          </cell>
          <cell r="H285" t="str">
            <v>Хрущёв И.Е.</v>
          </cell>
          <cell r="I285">
            <v>1500</v>
          </cell>
        </row>
        <row r="286">
          <cell r="B286">
            <v>115</v>
          </cell>
          <cell r="C286" t="str">
            <v>Тимошин Андрей</v>
          </cell>
          <cell r="D286">
            <v>32390</v>
          </cell>
          <cell r="E286" t="str">
            <v>КМС</v>
          </cell>
          <cell r="F286" t="str">
            <v>Ярославская</v>
          </cell>
          <cell r="G286" t="str">
            <v>Ярославль, СДЮСШОР-19</v>
          </cell>
          <cell r="H286" t="str">
            <v>Хрущёв И.Е.</v>
          </cell>
          <cell r="I286">
            <v>1500</v>
          </cell>
        </row>
        <row r="287">
          <cell r="B287">
            <v>116</v>
          </cell>
          <cell r="C287" t="str">
            <v>Шемягин Никита</v>
          </cell>
          <cell r="D287">
            <v>34378</v>
          </cell>
          <cell r="E287" t="str">
            <v>2р</v>
          </cell>
          <cell r="F287" t="str">
            <v>Ярославская</v>
          </cell>
          <cell r="G287" t="str">
            <v>Ярославль, СДЮСШОР-19</v>
          </cell>
          <cell r="H287" t="str">
            <v>Хрущёв И.Е.</v>
          </cell>
        </row>
        <row r="288">
          <cell r="B288">
            <v>118</v>
          </cell>
          <cell r="C288" t="str">
            <v>Лебедев Сергей</v>
          </cell>
          <cell r="D288">
            <v>34705</v>
          </cell>
          <cell r="E288" t="str">
            <v>2р</v>
          </cell>
          <cell r="F288" t="str">
            <v>Ярославская</v>
          </cell>
          <cell r="G288" t="str">
            <v>Ярославль, СДЮСШОР-19</v>
          </cell>
          <cell r="H288" t="str">
            <v>Воронин Е.А.</v>
          </cell>
          <cell r="I288">
            <v>60</v>
          </cell>
        </row>
        <row r="289">
          <cell r="B289">
            <v>120</v>
          </cell>
          <cell r="C289" t="str">
            <v>Рябинини Николай</v>
          </cell>
          <cell r="D289">
            <v>29918</v>
          </cell>
          <cell r="E289" t="str">
            <v>МС</v>
          </cell>
          <cell r="F289" t="str">
            <v>Ярославская</v>
          </cell>
          <cell r="G289" t="str">
            <v>Ярославль, СДЮСШОР-19</v>
          </cell>
          <cell r="H289" t="str">
            <v>Зараковский Е.Р.</v>
          </cell>
        </row>
        <row r="290">
          <cell r="B290">
            <v>122</v>
          </cell>
          <cell r="C290" t="str">
            <v>Шиян Дмитрий</v>
          </cell>
          <cell r="D290">
            <v>35090</v>
          </cell>
          <cell r="E290" t="str">
            <v>2р</v>
          </cell>
          <cell r="F290" t="str">
            <v>Ярославская</v>
          </cell>
          <cell r="G290" t="str">
            <v>Ярославль, СДЮСШОР-19</v>
          </cell>
          <cell r="H290" t="str">
            <v>Таракановы Ю.Ф., А.В.</v>
          </cell>
          <cell r="I290">
            <v>1500</v>
          </cell>
        </row>
        <row r="291">
          <cell r="B291">
            <v>123</v>
          </cell>
          <cell r="C291" t="str">
            <v>Рябинин Иван</v>
          </cell>
          <cell r="D291">
            <v>35632</v>
          </cell>
          <cell r="E291" t="str">
            <v>2р</v>
          </cell>
          <cell r="F291" t="str">
            <v>Ярославская</v>
          </cell>
          <cell r="G291" t="str">
            <v>Ярославль, СДЮСШОР-19</v>
          </cell>
          <cell r="H291" t="str">
            <v>Таракановы Ю.Ф., А.В.</v>
          </cell>
          <cell r="I291">
            <v>400</v>
          </cell>
        </row>
        <row r="292">
          <cell r="B292">
            <v>124</v>
          </cell>
          <cell r="C292" t="str">
            <v>Мезер Никита</v>
          </cell>
          <cell r="D292">
            <v>34629</v>
          </cell>
          <cell r="E292" t="str">
            <v>2р</v>
          </cell>
          <cell r="F292" t="str">
            <v>Ярославская</v>
          </cell>
          <cell r="G292" t="str">
            <v>Ярославль, СДЮСШОР-19</v>
          </cell>
          <cell r="H292" t="str">
            <v>Таракановы Ю.Ф., А.В.</v>
          </cell>
          <cell r="I292">
            <v>400</v>
          </cell>
        </row>
        <row r="293">
          <cell r="B293">
            <v>125</v>
          </cell>
          <cell r="C293" t="str">
            <v>Мажорин Роман</v>
          </cell>
          <cell r="D293">
            <v>34714</v>
          </cell>
          <cell r="E293" t="str">
            <v>2р</v>
          </cell>
          <cell r="F293" t="str">
            <v>Ярославская</v>
          </cell>
          <cell r="G293" t="str">
            <v>Ярославль, СДЮСШОР-19</v>
          </cell>
          <cell r="H293" t="str">
            <v>Таракановы Ю.Ф., А.В.</v>
          </cell>
          <cell r="I293">
            <v>400</v>
          </cell>
        </row>
        <row r="294">
          <cell r="B294">
            <v>126</v>
          </cell>
          <cell r="C294" t="str">
            <v>Шмелёв Иван</v>
          </cell>
          <cell r="D294">
            <v>35631</v>
          </cell>
          <cell r="E294" t="str">
            <v>3р</v>
          </cell>
          <cell r="F294" t="str">
            <v>Ярославская</v>
          </cell>
          <cell r="G294" t="str">
            <v>Ярославль, СДЮСШОР-19</v>
          </cell>
          <cell r="H294" t="str">
            <v>Таракановы Ю.Ф., А.В.</v>
          </cell>
          <cell r="I294">
            <v>400</v>
          </cell>
        </row>
        <row r="295">
          <cell r="B295">
            <v>129</v>
          </cell>
          <cell r="C295" t="str">
            <v>Ложников Илья</v>
          </cell>
          <cell r="D295">
            <v>33693</v>
          </cell>
          <cell r="E295" t="str">
            <v>КМС</v>
          </cell>
          <cell r="F295" t="str">
            <v>Ярославская</v>
          </cell>
          <cell r="G295" t="str">
            <v>Ярославль, СДЮСШОР-19</v>
          </cell>
          <cell r="H295" t="str">
            <v>Круговой К.Н.</v>
          </cell>
          <cell r="I295">
            <v>400</v>
          </cell>
        </row>
        <row r="296">
          <cell r="B296">
            <v>130</v>
          </cell>
          <cell r="C296" t="str">
            <v>Довженко Денис</v>
          </cell>
          <cell r="D296">
            <v>34341</v>
          </cell>
          <cell r="E296" t="str">
            <v>КМС</v>
          </cell>
          <cell r="F296" t="str">
            <v>Ярославская</v>
          </cell>
          <cell r="G296" t="str">
            <v>Ярославль, СДЮСШОР-19</v>
          </cell>
          <cell r="H296" t="str">
            <v>Круговой К.Н.</v>
          </cell>
          <cell r="I296">
            <v>400</v>
          </cell>
        </row>
        <row r="297">
          <cell r="B297">
            <v>131</v>
          </cell>
          <cell r="C297" t="str">
            <v>Губин Дмитрий</v>
          </cell>
          <cell r="D297">
            <v>34539</v>
          </cell>
          <cell r="E297" t="str">
            <v>1р</v>
          </cell>
          <cell r="F297" t="str">
            <v>Ярославская</v>
          </cell>
          <cell r="G297" t="str">
            <v>Ярославль, СДЮСШОР-19</v>
          </cell>
          <cell r="H297" t="str">
            <v>Круговой К.Н.</v>
          </cell>
          <cell r="I297">
            <v>400</v>
          </cell>
        </row>
        <row r="298">
          <cell r="B298">
            <v>132</v>
          </cell>
          <cell r="C298" t="str">
            <v>Царёв Олег</v>
          </cell>
          <cell r="D298">
            <v>35507</v>
          </cell>
          <cell r="E298" t="str">
            <v>2р</v>
          </cell>
          <cell r="F298" t="str">
            <v>Ярославская</v>
          </cell>
          <cell r="G298" t="str">
            <v>Ярославль, СДЮСШОР-19</v>
          </cell>
          <cell r="H298" t="str">
            <v>Круговой К.Н.</v>
          </cell>
          <cell r="I298">
            <v>400</v>
          </cell>
        </row>
        <row r="299">
          <cell r="B299">
            <v>133</v>
          </cell>
          <cell r="C299" t="str">
            <v>Чурута Владислав</v>
          </cell>
          <cell r="D299">
            <v>34876</v>
          </cell>
          <cell r="E299" t="str">
            <v>2р</v>
          </cell>
          <cell r="F299" t="str">
            <v>Ярославская</v>
          </cell>
          <cell r="G299" t="str">
            <v>Ярославль, СДЮСШОР-19</v>
          </cell>
          <cell r="H299" t="str">
            <v>Круговой К.Н.</v>
          </cell>
          <cell r="I299">
            <v>60</v>
          </cell>
        </row>
        <row r="300">
          <cell r="B300">
            <v>134</v>
          </cell>
          <cell r="C300" t="str">
            <v>Зайцев Сергей</v>
          </cell>
          <cell r="D300">
            <v>34783</v>
          </cell>
          <cell r="E300" t="str">
            <v>2р</v>
          </cell>
          <cell r="F300" t="str">
            <v>Ярославская</v>
          </cell>
          <cell r="G300" t="str">
            <v>Ярославль, СДЮСШОР-19</v>
          </cell>
          <cell r="H300" t="str">
            <v>Круговой К.Н.</v>
          </cell>
          <cell r="I300">
            <v>400</v>
          </cell>
        </row>
        <row r="301">
          <cell r="B301">
            <v>135</v>
          </cell>
          <cell r="C301" t="str">
            <v>Лобков Александр</v>
          </cell>
          <cell r="D301">
            <v>35219</v>
          </cell>
          <cell r="E301" t="str">
            <v>2р</v>
          </cell>
          <cell r="F301" t="str">
            <v>Ярославская</v>
          </cell>
          <cell r="G301" t="str">
            <v>Ярославль, СДЮСШОР-19</v>
          </cell>
          <cell r="H301" t="str">
            <v>Сошников А.В.</v>
          </cell>
        </row>
        <row r="302">
          <cell r="B302">
            <v>136</v>
          </cell>
          <cell r="C302" t="str">
            <v>Смирнов Кирилл</v>
          </cell>
          <cell r="D302">
            <v>35639</v>
          </cell>
          <cell r="E302" t="str">
            <v>2р</v>
          </cell>
          <cell r="F302" t="str">
            <v>Ярославская</v>
          </cell>
          <cell r="G302" t="str">
            <v>Ярославль, СДЮСШОР-19</v>
          </cell>
          <cell r="H302" t="str">
            <v>Сошников А.В.</v>
          </cell>
          <cell r="I302">
            <v>60</v>
          </cell>
        </row>
        <row r="303">
          <cell r="B303">
            <v>138</v>
          </cell>
          <cell r="C303" t="str">
            <v>Кожуров Кирилл</v>
          </cell>
          <cell r="D303">
            <v>35190</v>
          </cell>
          <cell r="E303" t="str">
            <v>2р</v>
          </cell>
          <cell r="F303" t="str">
            <v>Ярославская</v>
          </cell>
          <cell r="G303" t="str">
            <v>Ярославль, СДЮСШОР-19</v>
          </cell>
          <cell r="H303" t="str">
            <v>Сошников А.В.</v>
          </cell>
          <cell r="I303">
            <v>60</v>
          </cell>
        </row>
        <row r="304">
          <cell r="B304">
            <v>139</v>
          </cell>
          <cell r="C304" t="str">
            <v>Проворков Антон</v>
          </cell>
          <cell r="D304">
            <v>30850</v>
          </cell>
          <cell r="E304" t="str">
            <v>2р</v>
          </cell>
          <cell r="F304" t="str">
            <v>Ярославская</v>
          </cell>
          <cell r="G304" t="str">
            <v>Ярославль, СДЮСШОР-19</v>
          </cell>
          <cell r="H304" t="str">
            <v>Сошников А.В.</v>
          </cell>
          <cell r="I304">
            <v>400</v>
          </cell>
        </row>
        <row r="305">
          <cell r="B305">
            <v>140</v>
          </cell>
          <cell r="C305" t="str">
            <v>Петренко Дмитрий</v>
          </cell>
          <cell r="D305">
            <v>35693</v>
          </cell>
          <cell r="E305" t="str">
            <v>2р</v>
          </cell>
          <cell r="F305" t="str">
            <v>Ярославская</v>
          </cell>
          <cell r="G305" t="str">
            <v>Ярославль, СДЮСШОР-19</v>
          </cell>
          <cell r="H305" t="str">
            <v>Таракановы Ю.Ф., А.В.</v>
          </cell>
          <cell r="I305">
            <v>1500</v>
          </cell>
        </row>
        <row r="306">
          <cell r="B306">
            <v>600</v>
          </cell>
          <cell r="C306" t="str">
            <v>Ермолаев Олег</v>
          </cell>
          <cell r="D306">
            <v>35052</v>
          </cell>
          <cell r="E306" t="str">
            <v>2р</v>
          </cell>
          <cell r="F306" t="str">
            <v>Ярославская</v>
          </cell>
          <cell r="G306" t="str">
            <v>Ярославль, СДЮСШОР-1</v>
          </cell>
          <cell r="H306" t="str">
            <v>Кузнецова Н.И.</v>
          </cell>
          <cell r="I306">
            <v>60</v>
          </cell>
        </row>
        <row r="307">
          <cell r="B307">
            <v>598</v>
          </cell>
          <cell r="C307" t="str">
            <v>Соловьёв Кирилл</v>
          </cell>
          <cell r="D307">
            <v>33040</v>
          </cell>
          <cell r="E307" t="str">
            <v>1р</v>
          </cell>
          <cell r="F307" t="str">
            <v>Ярославская</v>
          </cell>
          <cell r="G307" t="str">
            <v>Ярославль, СДЮСШОР-1</v>
          </cell>
          <cell r="H307" t="str">
            <v>Кузнецова Н.И.</v>
          </cell>
          <cell r="I307">
            <v>60</v>
          </cell>
        </row>
        <row r="308">
          <cell r="B308">
            <v>599</v>
          </cell>
          <cell r="C308" t="str">
            <v>Помыканов Иван</v>
          </cell>
          <cell r="D308">
            <v>32921</v>
          </cell>
          <cell r="E308" t="str">
            <v>1р</v>
          </cell>
          <cell r="F308" t="str">
            <v>Ярославская</v>
          </cell>
          <cell r="G308" t="str">
            <v>Ярославль, СДЮСШОР-1</v>
          </cell>
          <cell r="H308" t="str">
            <v>Кузнецова Н.И.</v>
          </cell>
          <cell r="I308">
            <v>60</v>
          </cell>
        </row>
        <row r="309">
          <cell r="B309">
            <v>500</v>
          </cell>
          <cell r="C309" t="str">
            <v>Ерохов Павел</v>
          </cell>
          <cell r="D309">
            <v>30153</v>
          </cell>
          <cell r="E309" t="str">
            <v>КМС</v>
          </cell>
          <cell r="F309" t="str">
            <v>Ярославская</v>
          </cell>
          <cell r="G309" t="str">
            <v>Ярославль</v>
          </cell>
          <cell r="H309" t="str">
            <v>Круговой К.Н.</v>
          </cell>
          <cell r="I309" t="str">
            <v>5000м с/х</v>
          </cell>
        </row>
        <row r="310">
          <cell r="B310">
            <v>499</v>
          </cell>
          <cell r="C310" t="str">
            <v>Куликов Александр</v>
          </cell>
          <cell r="D310">
            <v>1995</v>
          </cell>
          <cell r="E310" t="str">
            <v>1р</v>
          </cell>
          <cell r="F310" t="str">
            <v>Ярославская</v>
          </cell>
          <cell r="G310" t="str">
            <v>Гаврилов Ям, ДЮСШ</v>
          </cell>
          <cell r="H310" t="str">
            <v>Сорокин А.В.</v>
          </cell>
        </row>
        <row r="311">
          <cell r="B311">
            <v>141</v>
          </cell>
          <cell r="C311" t="str">
            <v>Станкевич Артём</v>
          </cell>
          <cell r="D311">
            <v>32825</v>
          </cell>
          <cell r="E311" t="str">
            <v>КМС</v>
          </cell>
          <cell r="F311" t="str">
            <v>Ярославская</v>
          </cell>
          <cell r="G311" t="str">
            <v>Ярославль, СДЮСШОР-19</v>
          </cell>
          <cell r="H311" t="str">
            <v>Станкевич В.А.</v>
          </cell>
          <cell r="I311">
            <v>60</v>
          </cell>
        </row>
        <row r="312">
          <cell r="B312">
            <v>142</v>
          </cell>
          <cell r="C312" t="str">
            <v>Елисеев Кирилл</v>
          </cell>
          <cell r="D312">
            <v>32869</v>
          </cell>
          <cell r="E312" t="str">
            <v>1р</v>
          </cell>
          <cell r="F312" t="str">
            <v>Ярославская</v>
          </cell>
          <cell r="G312" t="str">
            <v>Ярославль, СДЮСШОР-19</v>
          </cell>
          <cell r="H312" t="str">
            <v>Станкевич В.А.</v>
          </cell>
          <cell r="I312">
            <v>60</v>
          </cell>
        </row>
        <row r="313">
          <cell r="B313">
            <v>143</v>
          </cell>
          <cell r="C313" t="str">
            <v>Нелуш Ярослав</v>
          </cell>
          <cell r="D313">
            <v>34679</v>
          </cell>
          <cell r="E313" t="str">
            <v>2р</v>
          </cell>
          <cell r="F313" t="str">
            <v>Ярославская</v>
          </cell>
          <cell r="G313" t="str">
            <v>Ярославль, СДЮСШОР-19</v>
          </cell>
          <cell r="H313" t="str">
            <v>Станкевич В.А.</v>
          </cell>
        </row>
        <row r="314">
          <cell r="B314">
            <v>144</v>
          </cell>
          <cell r="C314" t="str">
            <v>Яковлев Антон</v>
          </cell>
          <cell r="D314">
            <v>33000</v>
          </cell>
          <cell r="E314" t="str">
            <v>2р</v>
          </cell>
          <cell r="F314" t="str">
            <v>Ярославская</v>
          </cell>
          <cell r="G314" t="str">
            <v>Ярославль, СДЮСШОР-19</v>
          </cell>
          <cell r="H314" t="str">
            <v>Станкевич В.А.</v>
          </cell>
        </row>
        <row r="316">
          <cell r="B316">
            <v>146</v>
          </cell>
          <cell r="C316" t="str">
            <v>Смирнов Роман</v>
          </cell>
          <cell r="D316">
            <v>35459</v>
          </cell>
          <cell r="E316" t="str">
            <v>2р</v>
          </cell>
          <cell r="F316" t="str">
            <v>Ярославская</v>
          </cell>
          <cell r="G316" t="str">
            <v>Ярославль, СДЮСШОР-19</v>
          </cell>
          <cell r="H316" t="str">
            <v>Станкевич В.А.</v>
          </cell>
          <cell r="I316">
            <v>400</v>
          </cell>
        </row>
        <row r="317">
          <cell r="B317">
            <v>314</v>
          </cell>
          <cell r="C317" t="str">
            <v>Ксенофонтов Сергей</v>
          </cell>
          <cell r="D317">
            <v>33526</v>
          </cell>
          <cell r="E317" t="str">
            <v>2р</v>
          </cell>
          <cell r="F317" t="str">
            <v>Ярославская</v>
          </cell>
          <cell r="G317" t="str">
            <v>Ярославль, ГОБУ ЯО СДЮСШОР</v>
          </cell>
          <cell r="H317" t="str">
            <v>Клейменов А.Н.</v>
          </cell>
          <cell r="I317">
            <v>400</v>
          </cell>
        </row>
        <row r="318">
          <cell r="B318">
            <v>570</v>
          </cell>
          <cell r="C318" t="str">
            <v>Смирнов Андрей</v>
          </cell>
          <cell r="D318">
            <v>30682</v>
          </cell>
          <cell r="E318" t="str">
            <v>МС</v>
          </cell>
          <cell r="F318" t="str">
            <v>Ярославская</v>
          </cell>
          <cell r="G318" t="str">
            <v>Рыбинск, СДЮСШОР-2</v>
          </cell>
          <cell r="H318" t="str">
            <v>Громов Н.Б., Зараковский Е.Р.</v>
          </cell>
        </row>
        <row r="319">
          <cell r="C319" t="str">
            <v>Фомичев Егор</v>
          </cell>
          <cell r="D319">
            <v>34955</v>
          </cell>
          <cell r="E319" t="str">
            <v>2р</v>
          </cell>
          <cell r="F319" t="str">
            <v>Ярославская</v>
          </cell>
          <cell r="G319" t="str">
            <v>Рыбинск, СДЮСШОР-2</v>
          </cell>
          <cell r="H319" t="str">
            <v>Мицик Ю.И.</v>
          </cell>
        </row>
        <row r="320">
          <cell r="B320">
            <v>607</v>
          </cell>
          <cell r="C320" t="str">
            <v>Бакулин Денис</v>
          </cell>
          <cell r="D320">
            <v>35206</v>
          </cell>
          <cell r="E320" t="str">
            <v>2р</v>
          </cell>
          <cell r="F320" t="str">
            <v>Ярославская</v>
          </cell>
          <cell r="G320" t="str">
            <v>Рыбинск, СДЮСШОР-2</v>
          </cell>
          <cell r="H320" t="str">
            <v>Мицик Ю.И.</v>
          </cell>
          <cell r="I320" t="str">
            <v>длина</v>
          </cell>
        </row>
        <row r="321">
          <cell r="B321">
            <v>608</v>
          </cell>
          <cell r="C321" t="str">
            <v>Пахомов Денис</v>
          </cell>
          <cell r="D321">
            <v>35553</v>
          </cell>
          <cell r="E321" t="str">
            <v>3р</v>
          </cell>
          <cell r="F321" t="str">
            <v>Ярославская</v>
          </cell>
          <cell r="G321" t="str">
            <v>Рыбинск, СДЮСШОР-2</v>
          </cell>
          <cell r="H321" t="str">
            <v xml:space="preserve">Иванова И.М., Соколова Н.М. </v>
          </cell>
          <cell r="I321">
            <v>60</v>
          </cell>
        </row>
        <row r="322">
          <cell r="B322">
            <v>620</v>
          </cell>
          <cell r="C322" t="str">
            <v>Яковлев Роман</v>
          </cell>
          <cell r="D322">
            <v>1990</v>
          </cell>
          <cell r="E322" t="str">
            <v>1р</v>
          </cell>
          <cell r="F322" t="str">
            <v>Вологодская</v>
          </cell>
          <cell r="G322" t="str">
            <v>Вологда, ВИПЭ</v>
          </cell>
          <cell r="H322" t="str">
            <v>Фомичёв А.В.</v>
          </cell>
          <cell r="I322">
            <v>1500</v>
          </cell>
        </row>
        <row r="323">
          <cell r="B323">
            <v>621</v>
          </cell>
          <cell r="C323" t="str">
            <v>Плетнёв Павел</v>
          </cell>
          <cell r="D323">
            <v>1991</v>
          </cell>
          <cell r="E323" t="str">
            <v>1р</v>
          </cell>
          <cell r="F323" t="str">
            <v>Вологодская</v>
          </cell>
          <cell r="G323" t="str">
            <v>Вологда, ВИПЭ</v>
          </cell>
          <cell r="H323" t="str">
            <v>Фомичёв А.В.</v>
          </cell>
          <cell r="I323">
            <v>1500</v>
          </cell>
        </row>
        <row r="324">
          <cell r="B324">
            <v>617</v>
          </cell>
          <cell r="C324" t="str">
            <v>Воробьёв Дмитрий</v>
          </cell>
          <cell r="D324">
            <v>28965</v>
          </cell>
          <cell r="E324" t="str">
            <v>МС</v>
          </cell>
          <cell r="F324" t="str">
            <v>Владимирская</v>
          </cell>
          <cell r="G324" t="str">
            <v>Владимир, Динамо</v>
          </cell>
          <cell r="H324" t="str">
            <v>Саков А.П.</v>
          </cell>
          <cell r="I324">
            <v>1500</v>
          </cell>
        </row>
        <row r="325">
          <cell r="B325">
            <v>616</v>
          </cell>
          <cell r="C325" t="str">
            <v>Ногов Павел</v>
          </cell>
          <cell r="D325">
            <v>1992</v>
          </cell>
          <cell r="E325" t="str">
            <v>2р</v>
          </cell>
          <cell r="F325" t="str">
            <v>Владимирская</v>
          </cell>
          <cell r="G325" t="str">
            <v>Владимир, СДЮСШОР-4</v>
          </cell>
          <cell r="H325" t="str">
            <v>Куфтырев А.В.</v>
          </cell>
          <cell r="I325">
            <v>1500</v>
          </cell>
        </row>
        <row r="326">
          <cell r="B326">
            <v>615</v>
          </cell>
          <cell r="C326" t="str">
            <v>Кондрашов Егор</v>
          </cell>
          <cell r="D326">
            <v>1993</v>
          </cell>
          <cell r="E326" t="str">
            <v>2р</v>
          </cell>
          <cell r="F326" t="str">
            <v>Владимирская</v>
          </cell>
          <cell r="G326" t="str">
            <v>Владимир, СДЮСШОР-7</v>
          </cell>
          <cell r="H326" t="str">
            <v>Терещенко А.В.</v>
          </cell>
          <cell r="I326">
            <v>400</v>
          </cell>
        </row>
        <row r="327">
          <cell r="B327">
            <v>614</v>
          </cell>
          <cell r="C327" t="str">
            <v>Голубев Кирилл</v>
          </cell>
          <cell r="D327">
            <v>1993</v>
          </cell>
          <cell r="E327" t="str">
            <v>1р</v>
          </cell>
          <cell r="F327" t="str">
            <v>Владимирская</v>
          </cell>
          <cell r="G327" t="str">
            <v>ВЮИ</v>
          </cell>
          <cell r="H327" t="str">
            <v>Морочко М.А., Кузинов Н.В.</v>
          </cell>
          <cell r="I327" t="str">
            <v>высота</v>
          </cell>
        </row>
        <row r="328">
          <cell r="B328">
            <v>611</v>
          </cell>
          <cell r="C328" t="str">
            <v>Яковлев Сергей</v>
          </cell>
          <cell r="D328">
            <v>1984</v>
          </cell>
          <cell r="E328" t="str">
            <v>МС</v>
          </cell>
          <cell r="F328" t="str">
            <v>Ивановская</v>
          </cell>
          <cell r="G328" t="str">
            <v>Иваново, Профсоюзы</v>
          </cell>
          <cell r="H328" t="str">
            <v>Гильмутдинов Ю.А.</v>
          </cell>
        </row>
        <row r="329">
          <cell r="B329">
            <v>612</v>
          </cell>
          <cell r="C329" t="str">
            <v>Амжауров Антон</v>
          </cell>
          <cell r="D329">
            <v>1992</v>
          </cell>
          <cell r="E329" t="str">
            <v>1р</v>
          </cell>
          <cell r="F329" t="str">
            <v>Ивановская</v>
          </cell>
          <cell r="G329" t="str">
            <v>Иваново, ИГХТУ</v>
          </cell>
          <cell r="H329" t="str">
            <v>Кокшарова И.В.</v>
          </cell>
          <cell r="I329">
            <v>60</v>
          </cell>
        </row>
        <row r="330">
          <cell r="B330">
            <v>610</v>
          </cell>
          <cell r="C330" t="str">
            <v>Улитин Роман</v>
          </cell>
          <cell r="D330">
            <v>33408</v>
          </cell>
          <cell r="E330" t="str">
            <v>1р</v>
          </cell>
          <cell r="F330" t="str">
            <v>Ивановская</v>
          </cell>
          <cell r="G330" t="str">
            <v>Кинешма, СДЮСШОР</v>
          </cell>
          <cell r="H330" t="str">
            <v>Мальцев Е.В.</v>
          </cell>
          <cell r="I330">
            <v>400</v>
          </cell>
        </row>
        <row r="331">
          <cell r="B331">
            <v>625</v>
          </cell>
          <cell r="C331" t="str">
            <v>Збойнов Андрей</v>
          </cell>
          <cell r="D331">
            <v>1997</v>
          </cell>
          <cell r="E331" t="str">
            <v>3р</v>
          </cell>
          <cell r="F331" t="str">
            <v>Вологодская</v>
          </cell>
          <cell r="G331" t="str">
            <v>Шексна, ДЮСШ</v>
          </cell>
          <cell r="H331" t="str">
            <v>Киселев В.Д.</v>
          </cell>
          <cell r="I331">
            <v>1500</v>
          </cell>
        </row>
        <row r="332">
          <cell r="B332">
            <v>623</v>
          </cell>
          <cell r="C332" t="str">
            <v>Груничев Илья</v>
          </cell>
          <cell r="D332">
            <v>1997</v>
          </cell>
          <cell r="E332" t="str">
            <v>3р</v>
          </cell>
          <cell r="F332" t="str">
            <v>Вологодская</v>
          </cell>
          <cell r="G332" t="str">
            <v>Шексна, ДЮСШ</v>
          </cell>
          <cell r="H332" t="str">
            <v>Киселев В.Д.</v>
          </cell>
          <cell r="I332">
            <v>400</v>
          </cell>
        </row>
        <row r="333">
          <cell r="B333">
            <v>635</v>
          </cell>
          <cell r="C333" t="str">
            <v>Нелаев Антон</v>
          </cell>
          <cell r="D333">
            <v>1986</v>
          </cell>
          <cell r="E333" t="str">
            <v>1р</v>
          </cell>
          <cell r="F333" t="str">
            <v>Вологодская</v>
          </cell>
          <cell r="G333" t="str">
            <v>Череповец, ДЮСШ-2</v>
          </cell>
          <cell r="H333" t="str">
            <v>Синицкий А.Д.</v>
          </cell>
          <cell r="I333">
            <v>60</v>
          </cell>
        </row>
        <row r="334">
          <cell r="B334">
            <v>634</v>
          </cell>
          <cell r="C334" t="str">
            <v>Ефимов Артём</v>
          </cell>
          <cell r="D334">
            <v>1990</v>
          </cell>
          <cell r="E334" t="str">
            <v>2р</v>
          </cell>
          <cell r="F334" t="str">
            <v>Вологодская</v>
          </cell>
          <cell r="G334" t="str">
            <v>Сокол, ДЮСШ</v>
          </cell>
          <cell r="H334" t="str">
            <v>Шахов Н.М.</v>
          </cell>
          <cell r="I334">
            <v>1500</v>
          </cell>
        </row>
        <row r="335">
          <cell r="B335">
            <v>626</v>
          </cell>
          <cell r="C335" t="str">
            <v>Кузнецов Михаил</v>
          </cell>
          <cell r="D335">
            <v>1995</v>
          </cell>
          <cell r="E335" t="str">
            <v>2р</v>
          </cell>
          <cell r="F335" t="str">
            <v>Вологодская</v>
          </cell>
          <cell r="G335" t="str">
            <v>Шексна, ДЮСШ</v>
          </cell>
          <cell r="H335" t="str">
            <v>Киселев В.Д.</v>
          </cell>
          <cell r="I335">
            <v>400</v>
          </cell>
        </row>
        <row r="336">
          <cell r="B336">
            <v>606</v>
          </cell>
          <cell r="C336" t="str">
            <v>Елфимов Дмитрий</v>
          </cell>
          <cell r="D336">
            <v>31725</v>
          </cell>
          <cell r="F336" t="str">
            <v>Вологодская</v>
          </cell>
          <cell r="G336" t="str">
            <v>Вологда, ФСЦ</v>
          </cell>
          <cell r="H336" t="str">
            <v>Балашов Н.Б.</v>
          </cell>
          <cell r="I336">
            <v>60</v>
          </cell>
        </row>
      </sheetData>
      <sheetData sheetId="23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313</v>
          </cell>
          <cell r="C3" t="str">
            <v>Шучёва Светлана</v>
          </cell>
          <cell r="D3">
            <v>34358</v>
          </cell>
          <cell r="E3" t="str">
            <v>2р</v>
          </cell>
          <cell r="F3" t="str">
            <v>Вологодская</v>
          </cell>
          <cell r="G3" t="str">
            <v>Вологда, ДЮСШ "Спартак"</v>
          </cell>
          <cell r="H3" t="str">
            <v>Воробьёва Н.Н.</v>
          </cell>
          <cell r="I3">
            <v>200</v>
          </cell>
        </row>
        <row r="4">
          <cell r="B4">
            <v>283</v>
          </cell>
          <cell r="C4" t="str">
            <v>Васильева Ирина</v>
          </cell>
          <cell r="D4">
            <v>1985</v>
          </cell>
          <cell r="E4" t="str">
            <v>МС</v>
          </cell>
          <cell r="F4" t="str">
            <v>Вологодская</v>
          </cell>
          <cell r="G4" t="str">
            <v>Вологда</v>
          </cell>
          <cell r="H4" t="str">
            <v>Смелов Н.А., Климов А.А.</v>
          </cell>
          <cell r="I4">
            <v>60</v>
          </cell>
        </row>
        <row r="5">
          <cell r="B5">
            <v>284</v>
          </cell>
          <cell r="C5" t="str">
            <v>Смирнова Татьяна</v>
          </cell>
          <cell r="D5">
            <v>1992</v>
          </cell>
          <cell r="E5" t="str">
            <v>КМС</v>
          </cell>
          <cell r="F5" t="str">
            <v>Вологодская</v>
          </cell>
          <cell r="H5" t="str">
            <v>Лебедев А.В.</v>
          </cell>
          <cell r="I5">
            <v>400</v>
          </cell>
        </row>
        <row r="6">
          <cell r="B6">
            <v>305</v>
          </cell>
          <cell r="C6" t="str">
            <v>Евсина Софья</v>
          </cell>
          <cell r="D6">
            <v>1996</v>
          </cell>
          <cell r="E6" t="str">
            <v>2р</v>
          </cell>
          <cell r="F6" t="str">
            <v>Вологодская</v>
          </cell>
          <cell r="G6" t="str">
            <v>Череповец, ДЮСШ-2</v>
          </cell>
          <cell r="H6" t="str">
            <v>Лебедев А.В.</v>
          </cell>
          <cell r="I6">
            <v>60</v>
          </cell>
        </row>
        <row r="7">
          <cell r="B7">
            <v>286</v>
          </cell>
          <cell r="C7" t="str">
            <v>Кокорина Кристина</v>
          </cell>
          <cell r="D7">
            <v>1990</v>
          </cell>
          <cell r="E7" t="str">
            <v>КМС</v>
          </cell>
          <cell r="F7" t="str">
            <v>Вологодская</v>
          </cell>
          <cell r="G7" t="str">
            <v>Вологда</v>
          </cell>
          <cell r="H7" t="str">
            <v>Груздев А.А.</v>
          </cell>
          <cell r="I7">
            <v>60</v>
          </cell>
        </row>
        <row r="8">
          <cell r="B8">
            <v>294</v>
          </cell>
          <cell r="C8" t="str">
            <v>Киселева Валентина</v>
          </cell>
          <cell r="D8">
            <v>1995</v>
          </cell>
          <cell r="E8" t="str">
            <v>КМС</v>
          </cell>
          <cell r="F8" t="str">
            <v>Вологодская</v>
          </cell>
          <cell r="G8" t="str">
            <v>Череповец, ДЮСШ-2</v>
          </cell>
          <cell r="H8" t="str">
            <v>Полторацкий С.В.</v>
          </cell>
          <cell r="I8">
            <v>60</v>
          </cell>
        </row>
        <row r="9">
          <cell r="B9">
            <v>296</v>
          </cell>
          <cell r="C9" t="str">
            <v>Демидова Ульяна</v>
          </cell>
          <cell r="D9">
            <v>34717</v>
          </cell>
          <cell r="E9" t="str">
            <v>1р</v>
          </cell>
          <cell r="F9" t="str">
            <v>Вологодская</v>
          </cell>
          <cell r="G9" t="str">
            <v>Белозерск, ДЮЦ</v>
          </cell>
          <cell r="H9" t="str">
            <v>Савин О.А.</v>
          </cell>
          <cell r="I9">
            <v>1500</v>
          </cell>
        </row>
        <row r="10">
          <cell r="B10">
            <v>298</v>
          </cell>
          <cell r="C10" t="str">
            <v>Майсумова Альбина</v>
          </cell>
          <cell r="D10">
            <v>1996</v>
          </cell>
          <cell r="E10" t="str">
            <v>1р</v>
          </cell>
          <cell r="F10" t="str">
            <v>Вологодская</v>
          </cell>
          <cell r="G10" t="str">
            <v>Шексна, ДЮСШ</v>
          </cell>
          <cell r="H10" t="str">
            <v>Воробьёва О.М.</v>
          </cell>
          <cell r="I10">
            <v>60</v>
          </cell>
        </row>
        <row r="11">
          <cell r="B11">
            <v>304</v>
          </cell>
          <cell r="C11" t="str">
            <v>Аверина Ульяна</v>
          </cell>
          <cell r="D11">
            <v>1996</v>
          </cell>
          <cell r="E11" t="str">
            <v>2р</v>
          </cell>
          <cell r="F11" t="str">
            <v>Вологодская</v>
          </cell>
          <cell r="G11" t="str">
            <v>Череповец, ДЮСШ-2</v>
          </cell>
          <cell r="H11" t="str">
            <v>Лебедев А.В.</v>
          </cell>
          <cell r="I11">
            <v>400</v>
          </cell>
        </row>
        <row r="12">
          <cell r="B12">
            <v>307</v>
          </cell>
          <cell r="C12" t="str">
            <v>Якунина Ирина</v>
          </cell>
          <cell r="D12">
            <v>1996</v>
          </cell>
          <cell r="E12" t="str">
            <v>2р</v>
          </cell>
          <cell r="F12" t="str">
            <v>Вологодская</v>
          </cell>
          <cell r="G12" t="str">
            <v>Череповец, ДЮСШ-2</v>
          </cell>
          <cell r="H12" t="str">
            <v>Боголюбов В.Л.</v>
          </cell>
          <cell r="I12">
            <v>400</v>
          </cell>
        </row>
        <row r="13">
          <cell r="B13">
            <v>199</v>
          </cell>
          <cell r="C13" t="str">
            <v>Дмитриева Ирина</v>
          </cell>
          <cell r="D13">
            <v>29993</v>
          </cell>
          <cell r="E13" t="str">
            <v>МС</v>
          </cell>
          <cell r="F13" t="str">
            <v>Костромская</v>
          </cell>
          <cell r="G13" t="str">
            <v>Кострома, КОСДЮСШОР</v>
          </cell>
          <cell r="H13" t="str">
            <v>Румянцев А.П.</v>
          </cell>
          <cell r="I13">
            <v>1500</v>
          </cell>
        </row>
        <row r="14">
          <cell r="B14">
            <v>204</v>
          </cell>
          <cell r="C14" t="str">
            <v>Герман Анна</v>
          </cell>
          <cell r="D14">
            <v>1993</v>
          </cell>
          <cell r="E14" t="str">
            <v>КМС</v>
          </cell>
          <cell r="F14" t="str">
            <v>Костромская</v>
          </cell>
          <cell r="G14" t="str">
            <v>Кострома, КОСДЮСШОР</v>
          </cell>
          <cell r="H14" t="str">
            <v>Дружков А.Н.</v>
          </cell>
          <cell r="I14">
            <v>400</v>
          </cell>
        </row>
        <row r="15">
          <cell r="B15">
            <v>205</v>
          </cell>
          <cell r="C15" t="str">
            <v>Сенникова Наталья</v>
          </cell>
          <cell r="D15">
            <v>34525</v>
          </cell>
          <cell r="E15" t="str">
            <v>1р</v>
          </cell>
          <cell r="F15" t="str">
            <v>Костромская</v>
          </cell>
          <cell r="G15" t="str">
            <v>Шарья, СДЮСШОР</v>
          </cell>
          <cell r="H15" t="str">
            <v>Рычкова Ю.В.</v>
          </cell>
          <cell r="I15">
            <v>400</v>
          </cell>
        </row>
        <row r="16">
          <cell r="B16">
            <v>206</v>
          </cell>
          <cell r="C16" t="str">
            <v>Муравьёва Татьяна</v>
          </cell>
          <cell r="D16">
            <v>34599</v>
          </cell>
          <cell r="E16" t="str">
            <v>1р</v>
          </cell>
          <cell r="F16" t="str">
            <v>Костромская</v>
          </cell>
          <cell r="G16" t="str">
            <v>Кострома, КОСДЮСШОР</v>
          </cell>
          <cell r="H16" t="str">
            <v>Дружков А.Н.</v>
          </cell>
          <cell r="I16" t="str">
            <v>2000 с/п</v>
          </cell>
        </row>
        <row r="17">
          <cell r="B17">
            <v>213</v>
          </cell>
          <cell r="C17" t="str">
            <v>Сверчкова Полина</v>
          </cell>
          <cell r="D17">
            <v>35503</v>
          </cell>
          <cell r="E17" t="str">
            <v>1р</v>
          </cell>
          <cell r="F17" t="str">
            <v>Костромская</v>
          </cell>
          <cell r="G17" t="str">
            <v>Кострома, КОСДЮСШОР</v>
          </cell>
          <cell r="H17" t="str">
            <v>Дружков А.Н.</v>
          </cell>
        </row>
        <row r="18">
          <cell r="B18">
            <v>216</v>
          </cell>
          <cell r="C18" t="str">
            <v>Корчинская Юлия</v>
          </cell>
          <cell r="D18">
            <v>34745</v>
          </cell>
          <cell r="E18" t="str">
            <v>1р</v>
          </cell>
          <cell r="F18" t="str">
            <v>Костромская</v>
          </cell>
          <cell r="G18" t="str">
            <v>Кострома, КОСДЮСШОР</v>
          </cell>
          <cell r="H18" t="str">
            <v>Куликов В.П.</v>
          </cell>
          <cell r="I18" t="str">
            <v>ядро</v>
          </cell>
        </row>
        <row r="19">
          <cell r="B19">
            <v>217</v>
          </cell>
          <cell r="C19" t="str">
            <v>Великжанина Анастасия</v>
          </cell>
          <cell r="D19">
            <v>35403</v>
          </cell>
          <cell r="E19" t="str">
            <v>2р</v>
          </cell>
          <cell r="F19" t="str">
            <v>Костромская</v>
          </cell>
          <cell r="G19" t="str">
            <v>Шарья, СДЮСШОР</v>
          </cell>
          <cell r="H19" t="str">
            <v>Александрова Л.Б.</v>
          </cell>
          <cell r="I19" t="str">
            <v>высота</v>
          </cell>
        </row>
        <row r="20">
          <cell r="B20">
            <v>218</v>
          </cell>
          <cell r="C20" t="str">
            <v>Дранишникова Светлана</v>
          </cell>
          <cell r="D20">
            <v>35206</v>
          </cell>
          <cell r="E20" t="str">
            <v>1р</v>
          </cell>
          <cell r="F20" t="str">
            <v>Костромская</v>
          </cell>
          <cell r="G20" t="str">
            <v>Шарья, СДЮСШОР</v>
          </cell>
          <cell r="H20" t="str">
            <v>Александрова Л.Б., Аскеров А.М.</v>
          </cell>
          <cell r="I20">
            <v>60</v>
          </cell>
        </row>
        <row r="21">
          <cell r="B21">
            <v>219</v>
          </cell>
          <cell r="C21" t="str">
            <v>Королёва Елена</v>
          </cell>
          <cell r="D21">
            <v>35134</v>
          </cell>
          <cell r="E21" t="str">
            <v>1р</v>
          </cell>
          <cell r="F21" t="str">
            <v>Костромская</v>
          </cell>
          <cell r="G21" t="str">
            <v>Кострома, КОСДЮСШОР</v>
          </cell>
          <cell r="H21" t="str">
            <v>Ефалов Н.Л.</v>
          </cell>
          <cell r="I21">
            <v>400</v>
          </cell>
        </row>
        <row r="22">
          <cell r="B22">
            <v>220</v>
          </cell>
          <cell r="C22" t="str">
            <v>Королёва Юлия</v>
          </cell>
          <cell r="D22">
            <v>36097</v>
          </cell>
          <cell r="E22" t="str">
            <v>2р</v>
          </cell>
          <cell r="F22" t="str">
            <v>Костромская</v>
          </cell>
          <cell r="G22" t="str">
            <v>Галич, ДЮСШ</v>
          </cell>
          <cell r="H22" t="str">
            <v>Горшкова Э.И.</v>
          </cell>
          <cell r="I22">
            <v>1500</v>
          </cell>
        </row>
        <row r="23">
          <cell r="B23">
            <v>222</v>
          </cell>
          <cell r="C23" t="str">
            <v>Котикова Мария</v>
          </cell>
          <cell r="D23">
            <v>34811</v>
          </cell>
          <cell r="E23" t="str">
            <v>1р</v>
          </cell>
          <cell r="F23" t="str">
            <v>Костромская</v>
          </cell>
          <cell r="G23" t="str">
            <v>Кострома, КОСДЮСШОР</v>
          </cell>
          <cell r="H23" t="str">
            <v>Дружков А.Н.</v>
          </cell>
          <cell r="I23">
            <v>1500</v>
          </cell>
        </row>
        <row r="24">
          <cell r="B24">
            <v>224</v>
          </cell>
          <cell r="C24" t="str">
            <v>Александрийская Анастасия</v>
          </cell>
          <cell r="D24">
            <v>35292</v>
          </cell>
          <cell r="E24" t="str">
            <v>2р</v>
          </cell>
          <cell r="F24" t="str">
            <v>Костромская</v>
          </cell>
          <cell r="G24" t="str">
            <v>Кострома, КОСДЮСШОР</v>
          </cell>
          <cell r="H24" t="str">
            <v>Куликов В.П.</v>
          </cell>
          <cell r="I24">
            <v>60</v>
          </cell>
        </row>
        <row r="25">
          <cell r="B25">
            <v>225</v>
          </cell>
          <cell r="C25" t="str">
            <v>Куликова Анастасия</v>
          </cell>
          <cell r="D25">
            <v>32270</v>
          </cell>
          <cell r="E25" t="str">
            <v>1р</v>
          </cell>
          <cell r="F25" t="str">
            <v>Костромская</v>
          </cell>
          <cell r="G25" t="str">
            <v>Кострома, КОСДЮСШОР</v>
          </cell>
          <cell r="H25" t="str">
            <v>КУликов В.Б.</v>
          </cell>
          <cell r="I25" t="str">
            <v>высота</v>
          </cell>
        </row>
        <row r="26">
          <cell r="C26" t="str">
            <v>Коховец Людмила</v>
          </cell>
          <cell r="D26">
            <v>1997</v>
          </cell>
          <cell r="E26" t="str">
            <v>1р</v>
          </cell>
          <cell r="F26" t="str">
            <v>Костромская</v>
          </cell>
          <cell r="G26" t="str">
            <v>Кострома, КОСДЮСШОР</v>
          </cell>
          <cell r="H26" t="str">
            <v>Дружков А.Н.</v>
          </cell>
          <cell r="I26" t="str">
            <v>5000м с/х</v>
          </cell>
        </row>
        <row r="27">
          <cell r="B27">
            <v>227</v>
          </cell>
          <cell r="C27" t="str">
            <v>Баранцева Анна</v>
          </cell>
          <cell r="D27">
            <v>1996</v>
          </cell>
          <cell r="E27" t="str">
            <v>2р</v>
          </cell>
          <cell r="F27" t="str">
            <v>Костромская</v>
          </cell>
          <cell r="G27" t="str">
            <v>Шарья, СДЮСШОР</v>
          </cell>
          <cell r="H27" t="str">
            <v>Аскеров А.М.</v>
          </cell>
        </row>
        <row r="28">
          <cell r="B28">
            <v>603</v>
          </cell>
          <cell r="C28" t="str">
            <v>Исакова Екатерина</v>
          </cell>
          <cell r="D28">
            <v>1994</v>
          </cell>
          <cell r="E28" t="str">
            <v>2р</v>
          </cell>
          <cell r="F28" t="str">
            <v>Костромская</v>
          </cell>
          <cell r="G28" t="str">
            <v>Шарья, СДЮСШОР</v>
          </cell>
          <cell r="H28" t="str">
            <v>Рычкова Ю.В.</v>
          </cell>
          <cell r="I28">
            <v>400</v>
          </cell>
        </row>
        <row r="29">
          <cell r="B29">
            <v>604</v>
          </cell>
          <cell r="C29" t="str">
            <v>Груздева Кристина</v>
          </cell>
          <cell r="D29">
            <v>1994</v>
          </cell>
          <cell r="E29" t="str">
            <v>2р</v>
          </cell>
          <cell r="F29" t="str">
            <v>Костромская</v>
          </cell>
          <cell r="G29" t="str">
            <v>Шарья, СДЮСШОР</v>
          </cell>
          <cell r="H29" t="str">
            <v>Рычкова Ю.В.</v>
          </cell>
          <cell r="I29">
            <v>400</v>
          </cell>
        </row>
        <row r="30">
          <cell r="B30">
            <v>185</v>
          </cell>
          <cell r="C30" t="str">
            <v>Шушина Татьяна</v>
          </cell>
          <cell r="D30">
            <v>29076</v>
          </cell>
          <cell r="E30" t="str">
            <v>КМС</v>
          </cell>
          <cell r="F30" t="str">
            <v>Калининградская</v>
          </cell>
          <cell r="H30" t="str">
            <v>Антунович Г.П.</v>
          </cell>
          <cell r="I30">
            <v>60</v>
          </cell>
        </row>
        <row r="31">
          <cell r="B31">
            <v>186</v>
          </cell>
          <cell r="C31" t="str">
            <v>Галунова Анна</v>
          </cell>
          <cell r="D31">
            <v>33858</v>
          </cell>
          <cell r="E31" t="str">
            <v>КМС</v>
          </cell>
          <cell r="F31" t="str">
            <v>Калининградская</v>
          </cell>
          <cell r="G31" t="str">
            <v>Калининград, СДЮСШОР-4</v>
          </cell>
          <cell r="H31" t="str">
            <v>Малиновская Н.А.</v>
          </cell>
          <cell r="I31">
            <v>60</v>
          </cell>
        </row>
        <row r="32">
          <cell r="B32">
            <v>187</v>
          </cell>
          <cell r="C32" t="str">
            <v>Кононович Алёна</v>
          </cell>
          <cell r="D32">
            <v>33286</v>
          </cell>
          <cell r="E32" t="str">
            <v>КМС</v>
          </cell>
          <cell r="F32" t="str">
            <v>Калининградская</v>
          </cell>
          <cell r="G32" t="str">
            <v>Калининград, СДЮСШОР-4</v>
          </cell>
          <cell r="H32" t="str">
            <v>Лещинский В.В., Антунович Г.П.</v>
          </cell>
          <cell r="I32">
            <v>400</v>
          </cell>
        </row>
        <row r="33">
          <cell r="B33">
            <v>188</v>
          </cell>
          <cell r="C33" t="str">
            <v>Мезенова Наталья</v>
          </cell>
          <cell r="D33">
            <v>33396</v>
          </cell>
          <cell r="E33" t="str">
            <v>КМС</v>
          </cell>
          <cell r="F33" t="str">
            <v>Калининградская</v>
          </cell>
          <cell r="G33" t="str">
            <v>Калининград, СДЮСШОР-4</v>
          </cell>
          <cell r="H33" t="str">
            <v>Балашовы В.А., С.Г., Тимофеева Л.А.</v>
          </cell>
        </row>
        <row r="34">
          <cell r="B34">
            <v>190</v>
          </cell>
          <cell r="C34" t="str">
            <v>Пахолкова Анастасия</v>
          </cell>
          <cell r="D34">
            <v>33661</v>
          </cell>
          <cell r="E34" t="str">
            <v>КМС</v>
          </cell>
          <cell r="F34" t="str">
            <v>Калининградская</v>
          </cell>
          <cell r="G34" t="str">
            <v>Калининград, УОР</v>
          </cell>
          <cell r="H34" t="str">
            <v>Антунович Г.П., Лещинский В.В., Лобков В.Г.</v>
          </cell>
          <cell r="I34">
            <v>60</v>
          </cell>
        </row>
        <row r="35">
          <cell r="B35">
            <v>193</v>
          </cell>
          <cell r="C35" t="str">
            <v>Васильченко Надежда</v>
          </cell>
          <cell r="D35">
            <v>34632</v>
          </cell>
          <cell r="E35" t="str">
            <v>КМС</v>
          </cell>
          <cell r="F35" t="str">
            <v>Калининградская</v>
          </cell>
          <cell r="G35" t="str">
            <v>Калининград, СДЮСШОР-4</v>
          </cell>
          <cell r="H35" t="str">
            <v>Балашовы В.А., С.Г.</v>
          </cell>
          <cell r="I35" t="str">
            <v>тройной</v>
          </cell>
        </row>
        <row r="36">
          <cell r="B36">
            <v>194</v>
          </cell>
          <cell r="C36" t="str">
            <v>Овсянкина Екатерина</v>
          </cell>
          <cell r="D36">
            <v>34478</v>
          </cell>
          <cell r="E36" t="str">
            <v>1р</v>
          </cell>
          <cell r="F36" t="str">
            <v>Калининградская</v>
          </cell>
          <cell r="G36" t="str">
            <v>Калининград, СДЮСШОР-4</v>
          </cell>
          <cell r="H36" t="str">
            <v>Степочкина Е.К., Тимофеева Л.А.</v>
          </cell>
          <cell r="I36">
            <v>60</v>
          </cell>
        </row>
        <row r="37">
          <cell r="B37">
            <v>152</v>
          </cell>
          <cell r="C37" t="str">
            <v>Мурашова Елена</v>
          </cell>
          <cell r="D37">
            <v>32055</v>
          </cell>
          <cell r="E37" t="str">
            <v>КМС</v>
          </cell>
          <cell r="F37" t="str">
            <v>Архангельская</v>
          </cell>
          <cell r="G37" t="str">
            <v>Вельск</v>
          </cell>
          <cell r="H37" t="str">
            <v>Бусырев А.В.</v>
          </cell>
          <cell r="I37">
            <v>400</v>
          </cell>
        </row>
        <row r="38">
          <cell r="B38">
            <v>153</v>
          </cell>
          <cell r="C38" t="str">
            <v>Головина Анна</v>
          </cell>
          <cell r="D38">
            <v>32687</v>
          </cell>
          <cell r="E38" t="str">
            <v>КМС</v>
          </cell>
          <cell r="F38" t="str">
            <v>Архангельская</v>
          </cell>
          <cell r="G38" t="str">
            <v>Архангельск, ГСУ "Поморье"</v>
          </cell>
          <cell r="H38" t="str">
            <v>Солодов А.И., Смирнов А.Б.</v>
          </cell>
          <cell r="I38">
            <v>60</v>
          </cell>
        </row>
        <row r="39">
          <cell r="B39">
            <v>154</v>
          </cell>
          <cell r="C39" t="str">
            <v>Рудакова Анна</v>
          </cell>
          <cell r="D39">
            <v>32129</v>
          </cell>
          <cell r="E39" t="str">
            <v>1р</v>
          </cell>
          <cell r="F39" t="str">
            <v>Архангельская</v>
          </cell>
          <cell r="G39" t="str">
            <v>Архангельск,САФУ</v>
          </cell>
          <cell r="H39" t="str">
            <v>Мингалев А.И.</v>
          </cell>
          <cell r="I39">
            <v>400</v>
          </cell>
        </row>
        <row r="40">
          <cell r="B40" t="str">
            <v>-</v>
          </cell>
          <cell r="C40" t="str">
            <v>Кокорина Любовь</v>
          </cell>
          <cell r="D40">
            <v>31020</v>
          </cell>
          <cell r="E40" t="str">
            <v>1р</v>
          </cell>
          <cell r="F40" t="str">
            <v>Архангельская</v>
          </cell>
          <cell r="H40" t="str">
            <v>Водовозов В.А.</v>
          </cell>
          <cell r="I40">
            <v>1500</v>
          </cell>
        </row>
        <row r="41">
          <cell r="B41">
            <v>160</v>
          </cell>
          <cell r="C41" t="str">
            <v>Юрина Кристина</v>
          </cell>
          <cell r="D41">
            <v>33292</v>
          </cell>
          <cell r="E41" t="str">
            <v>2р</v>
          </cell>
          <cell r="F41" t="str">
            <v>Архангельская</v>
          </cell>
          <cell r="G41" t="str">
            <v>Архангельск,САФУ</v>
          </cell>
          <cell r="H41" t="str">
            <v>Чернов А.В.. Мосеев А.А.</v>
          </cell>
          <cell r="I41">
            <v>1500</v>
          </cell>
        </row>
        <row r="42">
          <cell r="B42">
            <v>165</v>
          </cell>
          <cell r="C42" t="str">
            <v>Тифанова Алина</v>
          </cell>
          <cell r="D42">
            <v>1993</v>
          </cell>
          <cell r="E42" t="str">
            <v>2р</v>
          </cell>
          <cell r="F42" t="str">
            <v>Архангельская</v>
          </cell>
          <cell r="G42" t="str">
            <v>Архангельск, ГСУ "Поморье"</v>
          </cell>
          <cell r="H42" t="str">
            <v>Чернов А.В.. Мосеев А.А.</v>
          </cell>
          <cell r="I42">
            <v>1500</v>
          </cell>
        </row>
        <row r="43">
          <cell r="B43">
            <v>167</v>
          </cell>
          <cell r="C43" t="str">
            <v>Кончакова Дарья</v>
          </cell>
          <cell r="D43">
            <v>34611</v>
          </cell>
          <cell r="E43" t="str">
            <v>1р</v>
          </cell>
          <cell r="F43" t="str">
            <v>Архангельская</v>
          </cell>
          <cell r="G43" t="str">
            <v>Архангельск, ДЮСШ-1</v>
          </cell>
          <cell r="H43" t="str">
            <v>Луцева И.В.</v>
          </cell>
          <cell r="I43" t="str">
            <v>60, длина</v>
          </cell>
        </row>
        <row r="44">
          <cell r="B44">
            <v>171</v>
          </cell>
          <cell r="C44" t="str">
            <v>Кузнецова Кристина</v>
          </cell>
          <cell r="D44">
            <v>34900</v>
          </cell>
          <cell r="E44" t="str">
            <v>КМС</v>
          </cell>
          <cell r="F44" t="str">
            <v>Архангельская</v>
          </cell>
          <cell r="G44" t="str">
            <v>Коряжма, ДЮСШ-35</v>
          </cell>
          <cell r="H44" t="str">
            <v>Казанцев Л.А.</v>
          </cell>
          <cell r="I44">
            <v>60</v>
          </cell>
        </row>
        <row r="45">
          <cell r="B45">
            <v>172</v>
          </cell>
          <cell r="C45" t="str">
            <v>Шадрина Екатерина</v>
          </cell>
          <cell r="D45">
            <v>1995</v>
          </cell>
          <cell r="E45" t="str">
            <v>1р</v>
          </cell>
          <cell r="F45" t="str">
            <v>Архангельская</v>
          </cell>
          <cell r="G45" t="str">
            <v>Коряжма, ДЮСШ-35</v>
          </cell>
          <cell r="H45" t="str">
            <v>Казанцев Л.А.</v>
          </cell>
          <cell r="I45">
            <v>60</v>
          </cell>
        </row>
        <row r="46">
          <cell r="B46">
            <v>173</v>
          </cell>
          <cell r="C46" t="str">
            <v>Ефремова Анна</v>
          </cell>
          <cell r="D46">
            <v>1995</v>
          </cell>
          <cell r="E46" t="str">
            <v>1р</v>
          </cell>
          <cell r="F46" t="str">
            <v>Архангельская</v>
          </cell>
          <cell r="G46" t="str">
            <v>Коряжма, ДЮСШ-35</v>
          </cell>
          <cell r="H46" t="str">
            <v>Казанцев Л.А.</v>
          </cell>
          <cell r="I46">
            <v>60</v>
          </cell>
        </row>
        <row r="47">
          <cell r="B47">
            <v>174</v>
          </cell>
          <cell r="C47" t="str">
            <v>Кибалина Ольга</v>
          </cell>
          <cell r="D47">
            <v>1996</v>
          </cell>
          <cell r="E47" t="str">
            <v>1р</v>
          </cell>
          <cell r="F47" t="str">
            <v>Архангельская</v>
          </cell>
          <cell r="G47" t="str">
            <v>Коряжма, ДЮСШ-35</v>
          </cell>
          <cell r="H47" t="str">
            <v>Казанцев Л.А.</v>
          </cell>
          <cell r="I47">
            <v>60</v>
          </cell>
        </row>
        <row r="48">
          <cell r="B48">
            <v>175</v>
          </cell>
          <cell r="C48" t="str">
            <v>Егорова Елизавета</v>
          </cell>
          <cell r="D48">
            <v>1996</v>
          </cell>
          <cell r="E48" t="str">
            <v>1р</v>
          </cell>
          <cell r="F48" t="str">
            <v>Архангельская</v>
          </cell>
          <cell r="G48" t="str">
            <v>Коряжма, ДЮСШ-35</v>
          </cell>
          <cell r="H48" t="str">
            <v>Казанцев Л.А.</v>
          </cell>
          <cell r="I48">
            <v>60</v>
          </cell>
        </row>
        <row r="49">
          <cell r="B49">
            <v>176</v>
          </cell>
          <cell r="C49" t="str">
            <v>Коноплева Екатерина</v>
          </cell>
          <cell r="D49">
            <v>1995</v>
          </cell>
          <cell r="E49" t="str">
            <v>2р</v>
          </cell>
          <cell r="F49" t="str">
            <v>Архангельская</v>
          </cell>
          <cell r="G49" t="str">
            <v>Архангельск, ДЮСШ-1</v>
          </cell>
          <cell r="H49" t="str">
            <v>Луцева И.В.</v>
          </cell>
          <cell r="I49" t="str">
            <v>400, 2000/б</v>
          </cell>
        </row>
        <row r="50">
          <cell r="B50">
            <v>177</v>
          </cell>
          <cell r="C50" t="str">
            <v>Жукова Марина</v>
          </cell>
          <cell r="D50">
            <v>1998</v>
          </cell>
          <cell r="E50" t="str">
            <v>1р</v>
          </cell>
          <cell r="F50" t="str">
            <v>Архангельская</v>
          </cell>
          <cell r="G50" t="str">
            <v>Архангельск, ДЮСШ-1</v>
          </cell>
          <cell r="H50" t="str">
            <v>Брюхова О.Б.</v>
          </cell>
          <cell r="I50" t="str">
            <v>60 длина</v>
          </cell>
        </row>
        <row r="51">
          <cell r="B51">
            <v>178</v>
          </cell>
          <cell r="C51" t="str">
            <v>Матова Марина</v>
          </cell>
          <cell r="D51">
            <v>1997</v>
          </cell>
          <cell r="E51" t="str">
            <v>1р</v>
          </cell>
          <cell r="F51" t="str">
            <v>Архангельская</v>
          </cell>
          <cell r="G51" t="str">
            <v>Архангельск, ДЮСШ-1</v>
          </cell>
          <cell r="H51" t="str">
            <v>Брюхова О.Б.</v>
          </cell>
          <cell r="I51">
            <v>400</v>
          </cell>
        </row>
        <row r="52">
          <cell r="B52">
            <v>463</v>
          </cell>
          <cell r="C52" t="str">
            <v>Беднова Анастасия</v>
          </cell>
          <cell r="D52">
            <v>1996</v>
          </cell>
          <cell r="E52" t="str">
            <v>1р</v>
          </cell>
          <cell r="F52" t="str">
            <v>Владимирская</v>
          </cell>
          <cell r="G52" t="str">
            <v>Муром, КСДЮСШОР, Ока</v>
          </cell>
          <cell r="H52" t="str">
            <v>Салов С.Г.</v>
          </cell>
          <cell r="I52">
            <v>400</v>
          </cell>
        </row>
        <row r="53">
          <cell r="B53">
            <v>466</v>
          </cell>
          <cell r="C53" t="str">
            <v>Заводнова Анастасия</v>
          </cell>
          <cell r="D53">
            <v>1995</v>
          </cell>
          <cell r="E53" t="str">
            <v>2р</v>
          </cell>
          <cell r="F53" t="str">
            <v>Владимирская</v>
          </cell>
          <cell r="G53" t="str">
            <v>Александров, ДЮСШ</v>
          </cell>
          <cell r="H53" t="str">
            <v>Сычев А.С.</v>
          </cell>
          <cell r="I53" t="str">
            <v>5-тиб.</v>
          </cell>
        </row>
        <row r="54">
          <cell r="B54">
            <v>467</v>
          </cell>
          <cell r="C54" t="str">
            <v>Горелова Екатерина</v>
          </cell>
          <cell r="D54">
            <v>1997</v>
          </cell>
          <cell r="E54" t="str">
            <v>2р</v>
          </cell>
          <cell r="F54" t="str">
            <v>Владимирская</v>
          </cell>
          <cell r="G54" t="str">
            <v>Владимир, СДЮСШОР-4</v>
          </cell>
          <cell r="H54" t="str">
            <v>Герцен Е.А.</v>
          </cell>
          <cell r="I54">
            <v>1500</v>
          </cell>
        </row>
        <row r="55">
          <cell r="B55">
            <v>469</v>
          </cell>
          <cell r="C55" t="str">
            <v>Воробьёва Екатерина</v>
          </cell>
          <cell r="D55">
            <v>1995</v>
          </cell>
          <cell r="E55" t="str">
            <v>2р</v>
          </cell>
          <cell r="F55" t="str">
            <v>Владимирская</v>
          </cell>
          <cell r="G55" t="str">
            <v>Владимир, СДЮСШОР-7</v>
          </cell>
          <cell r="H55" t="str">
            <v>Терещенко А.В.</v>
          </cell>
          <cell r="I55">
            <v>400</v>
          </cell>
        </row>
        <row r="56">
          <cell r="B56">
            <v>470</v>
          </cell>
          <cell r="C56" t="str">
            <v>Малышкина Анастасия</v>
          </cell>
          <cell r="D56">
            <v>1995</v>
          </cell>
          <cell r="E56" t="str">
            <v>2р</v>
          </cell>
          <cell r="F56" t="str">
            <v>Владимирская</v>
          </cell>
          <cell r="G56" t="str">
            <v>Ковров, СК "Звезда"</v>
          </cell>
          <cell r="H56" t="str">
            <v>Птушкина Н.И.</v>
          </cell>
          <cell r="I56">
            <v>400</v>
          </cell>
        </row>
        <row r="57">
          <cell r="B57">
            <v>475</v>
          </cell>
          <cell r="C57" t="str">
            <v>Агафонова Юлия</v>
          </cell>
          <cell r="D57">
            <v>1995</v>
          </cell>
          <cell r="E57" t="str">
            <v>2р</v>
          </cell>
          <cell r="F57" t="str">
            <v>Владимирская</v>
          </cell>
          <cell r="G57" t="str">
            <v>Владимир, СДЮСШОР-7</v>
          </cell>
          <cell r="H57" t="str">
            <v>Морочко М.А.</v>
          </cell>
          <cell r="I57" t="str">
            <v>тройной</v>
          </cell>
        </row>
        <row r="58">
          <cell r="B58">
            <v>476</v>
          </cell>
          <cell r="C58" t="str">
            <v>Михайлова Екатерина</v>
          </cell>
          <cell r="D58">
            <v>1995</v>
          </cell>
          <cell r="E58" t="str">
            <v>2р</v>
          </cell>
          <cell r="F58" t="str">
            <v>Владимирская</v>
          </cell>
          <cell r="G58" t="str">
            <v>Владимир, СДЮСШОР-7</v>
          </cell>
          <cell r="H58" t="str">
            <v>Морочко М.А.</v>
          </cell>
          <cell r="I58">
            <v>1500</v>
          </cell>
        </row>
        <row r="59">
          <cell r="B59">
            <v>484</v>
          </cell>
          <cell r="C59" t="str">
            <v>Тарасова Мария</v>
          </cell>
          <cell r="D59">
            <v>1994</v>
          </cell>
          <cell r="E59" t="str">
            <v>1р</v>
          </cell>
          <cell r="F59" t="str">
            <v>Владимирская</v>
          </cell>
          <cell r="G59" t="str">
            <v>Владимир, СДЮСШОР-7</v>
          </cell>
          <cell r="H59" t="str">
            <v>Морочко М.А.</v>
          </cell>
          <cell r="I59">
            <v>60</v>
          </cell>
        </row>
        <row r="60">
          <cell r="B60">
            <v>487</v>
          </cell>
          <cell r="C60" t="str">
            <v>Цилько Татьяна</v>
          </cell>
          <cell r="D60">
            <v>34541</v>
          </cell>
          <cell r="E60" t="str">
            <v>1р</v>
          </cell>
          <cell r="F60" t="str">
            <v>Владимирская</v>
          </cell>
          <cell r="G60" t="str">
            <v>Владимир, ШВСМ, Динамо</v>
          </cell>
          <cell r="H60" t="str">
            <v>Саков А.П.</v>
          </cell>
        </row>
        <row r="61">
          <cell r="B61">
            <v>498</v>
          </cell>
          <cell r="C61" t="str">
            <v>Дементьева Маргарита</v>
          </cell>
          <cell r="D61">
            <v>1988</v>
          </cell>
          <cell r="E61" t="str">
            <v>1р</v>
          </cell>
          <cell r="F61" t="str">
            <v>Владимирская</v>
          </cell>
          <cell r="G61" t="str">
            <v>Владимир, СДЮСШОР-4</v>
          </cell>
          <cell r="H61" t="str">
            <v>Герцен Е.А.</v>
          </cell>
          <cell r="I61">
            <v>400</v>
          </cell>
        </row>
        <row r="62">
          <cell r="B62">
            <v>440</v>
          </cell>
          <cell r="C62" t="str">
            <v>Палиенко Татьяна</v>
          </cell>
          <cell r="D62">
            <v>30638</v>
          </cell>
          <cell r="E62" t="str">
            <v>МСМК</v>
          </cell>
          <cell r="F62" t="str">
            <v>Мурманская</v>
          </cell>
          <cell r="G62" t="str">
            <v>Мурманск</v>
          </cell>
          <cell r="H62" t="str">
            <v>Савенков П.В.</v>
          </cell>
          <cell r="I62">
            <v>400</v>
          </cell>
        </row>
        <row r="63">
          <cell r="B63">
            <v>441</v>
          </cell>
          <cell r="C63" t="str">
            <v>Маркелова Татьяна</v>
          </cell>
          <cell r="D63">
            <v>32486</v>
          </cell>
          <cell r="E63" t="str">
            <v>МС</v>
          </cell>
          <cell r="F63" t="str">
            <v>Мурманская</v>
          </cell>
          <cell r="G63" t="str">
            <v>Мурманск</v>
          </cell>
          <cell r="H63" t="str">
            <v>Савенков П.В.</v>
          </cell>
          <cell r="I63">
            <v>400</v>
          </cell>
        </row>
        <row r="64">
          <cell r="B64">
            <v>443</v>
          </cell>
          <cell r="C64" t="str">
            <v>Фарутина Ольга</v>
          </cell>
          <cell r="D64">
            <v>29705</v>
          </cell>
          <cell r="E64" t="str">
            <v>МС</v>
          </cell>
          <cell r="F64" t="str">
            <v>Мурманская</v>
          </cell>
          <cell r="G64" t="str">
            <v>Мурманск, ШВСМ, СДЮСШОР-4</v>
          </cell>
          <cell r="H64" t="str">
            <v>Фарутин Н.В.</v>
          </cell>
          <cell r="I64">
            <v>400</v>
          </cell>
        </row>
        <row r="65">
          <cell r="B65">
            <v>444</v>
          </cell>
          <cell r="C65" t="str">
            <v>Дмитриева Александра</v>
          </cell>
          <cell r="D65">
            <v>32867</v>
          </cell>
          <cell r="E65" t="str">
            <v>КМС</v>
          </cell>
          <cell r="F65" t="str">
            <v>Мурманская</v>
          </cell>
          <cell r="G65" t="str">
            <v>Мурманск</v>
          </cell>
          <cell r="H65" t="str">
            <v>Савенков П.В.</v>
          </cell>
          <cell r="I65">
            <v>60</v>
          </cell>
        </row>
        <row r="66">
          <cell r="B66">
            <v>445</v>
          </cell>
          <cell r="C66" t="str">
            <v>Шаверина Елена</v>
          </cell>
          <cell r="D66">
            <v>31868</v>
          </cell>
          <cell r="E66" t="str">
            <v>КМС</v>
          </cell>
          <cell r="F66" t="str">
            <v>Мурманская</v>
          </cell>
          <cell r="G66" t="str">
            <v>Мурманск</v>
          </cell>
          <cell r="H66" t="str">
            <v>Савенков П.В.</v>
          </cell>
          <cell r="I66">
            <v>400</v>
          </cell>
        </row>
        <row r="67">
          <cell r="B67">
            <v>447</v>
          </cell>
          <cell r="C67" t="str">
            <v>Гузенкова Ирина</v>
          </cell>
          <cell r="D67">
            <v>1989</v>
          </cell>
          <cell r="E67" t="str">
            <v>1р</v>
          </cell>
          <cell r="F67" t="str">
            <v>Мурманская</v>
          </cell>
          <cell r="G67" t="str">
            <v>Мурманск, СДЮСШОР-4</v>
          </cell>
          <cell r="H67" t="str">
            <v>Ахметов А.Р.</v>
          </cell>
          <cell r="I67">
            <v>1500</v>
          </cell>
        </row>
        <row r="68">
          <cell r="B68">
            <v>448</v>
          </cell>
          <cell r="C68" t="str">
            <v>Попова Ангелина</v>
          </cell>
          <cell r="D68">
            <v>33150</v>
          </cell>
          <cell r="E68" t="str">
            <v>МС</v>
          </cell>
          <cell r="F68" t="str">
            <v>Мурманская</v>
          </cell>
          <cell r="G68" t="str">
            <v>Мурманск, ШВСМ, СДЮСШОР-4</v>
          </cell>
          <cell r="H68" t="str">
            <v>Фарутин Н.В.</v>
          </cell>
        </row>
        <row r="69">
          <cell r="B69">
            <v>450</v>
          </cell>
          <cell r="C69" t="str">
            <v>Мелкозерова Анастасия</v>
          </cell>
          <cell r="D69">
            <v>33856</v>
          </cell>
          <cell r="E69" t="str">
            <v>КМС</v>
          </cell>
          <cell r="F69" t="str">
            <v>Мурманская</v>
          </cell>
          <cell r="G69" t="str">
            <v>Мурманск</v>
          </cell>
          <cell r="H69" t="str">
            <v>Савенков П.В.</v>
          </cell>
          <cell r="I69">
            <v>400</v>
          </cell>
        </row>
        <row r="70">
          <cell r="B70">
            <v>451</v>
          </cell>
          <cell r="C70" t="str">
            <v>Купаева Анна</v>
          </cell>
          <cell r="D70">
            <v>1990</v>
          </cell>
          <cell r="E70" t="str">
            <v>1р</v>
          </cell>
          <cell r="F70" t="str">
            <v>Мурманская</v>
          </cell>
          <cell r="G70" t="str">
            <v>Мурманск, СДЮСШОР-4</v>
          </cell>
          <cell r="H70" t="str">
            <v>Ахметов А.Р.</v>
          </cell>
          <cell r="I70">
            <v>1500</v>
          </cell>
        </row>
        <row r="71">
          <cell r="B71">
            <v>455</v>
          </cell>
          <cell r="C71" t="str">
            <v>Милер Валерия</v>
          </cell>
          <cell r="D71">
            <v>34631</v>
          </cell>
          <cell r="E71" t="str">
            <v>1р</v>
          </cell>
          <cell r="F71" t="str">
            <v>Мурманская</v>
          </cell>
          <cell r="G71" t="str">
            <v>Североморск-Мурманск, СДЮСШОР-4, Динамо</v>
          </cell>
          <cell r="H71" t="str">
            <v>Агупова А.В., Фарутин Н.В.</v>
          </cell>
          <cell r="I71">
            <v>60</v>
          </cell>
        </row>
        <row r="72">
          <cell r="B72">
            <v>456</v>
          </cell>
          <cell r="C72" t="str">
            <v>Кузовлева Мария</v>
          </cell>
          <cell r="D72">
            <v>1995</v>
          </cell>
          <cell r="E72" t="str">
            <v>КМС</v>
          </cell>
          <cell r="F72" t="str">
            <v>Мурманская</v>
          </cell>
          <cell r="G72" t="str">
            <v>Мурманск, СДЮСШОР-4</v>
          </cell>
          <cell r="H72" t="str">
            <v>Кацан В.В., Кацан Т.Н.</v>
          </cell>
          <cell r="I72">
            <v>1500</v>
          </cell>
        </row>
        <row r="73">
          <cell r="B73">
            <v>457</v>
          </cell>
          <cell r="C73" t="str">
            <v>Толмачева Екатерина</v>
          </cell>
          <cell r="D73">
            <v>1997</v>
          </cell>
          <cell r="E73" t="str">
            <v>КМС</v>
          </cell>
          <cell r="F73" t="str">
            <v>Мурманская</v>
          </cell>
          <cell r="G73" t="str">
            <v>Мурманск, СДЮСШОР-4</v>
          </cell>
          <cell r="H73" t="str">
            <v>Толмачев А.С.</v>
          </cell>
          <cell r="I73">
            <v>400</v>
          </cell>
        </row>
        <row r="74">
          <cell r="B74">
            <v>458</v>
          </cell>
          <cell r="C74" t="str">
            <v>Сазанова Екатерина</v>
          </cell>
          <cell r="D74">
            <v>1996</v>
          </cell>
          <cell r="E74" t="str">
            <v>1р</v>
          </cell>
          <cell r="F74" t="str">
            <v>Мурманская</v>
          </cell>
          <cell r="G74" t="str">
            <v>Мурманск, СДЮСШОР-4</v>
          </cell>
          <cell r="H74" t="str">
            <v>Фарутин Н.В.</v>
          </cell>
          <cell r="I74">
            <v>400</v>
          </cell>
        </row>
        <row r="75">
          <cell r="B75">
            <v>459</v>
          </cell>
          <cell r="C75" t="str">
            <v>Омелянчук Анастасия</v>
          </cell>
          <cell r="D75">
            <v>1995</v>
          </cell>
          <cell r="E75" t="str">
            <v>1р</v>
          </cell>
          <cell r="F75" t="str">
            <v>Мурманская</v>
          </cell>
          <cell r="G75" t="str">
            <v>Мурманск, СДЮСШОР-4</v>
          </cell>
          <cell r="H75" t="str">
            <v>Кацан В.В., Кацан Т.Н.</v>
          </cell>
          <cell r="I75">
            <v>60</v>
          </cell>
        </row>
        <row r="76">
          <cell r="B76">
            <v>461</v>
          </cell>
          <cell r="C76" t="str">
            <v>Попова Кристина</v>
          </cell>
          <cell r="D76">
            <v>1995</v>
          </cell>
          <cell r="E76" t="str">
            <v>1р</v>
          </cell>
          <cell r="F76" t="str">
            <v>Мурманская</v>
          </cell>
          <cell r="I76">
            <v>60</v>
          </cell>
        </row>
        <row r="77">
          <cell r="B77">
            <v>324</v>
          </cell>
          <cell r="C77" t="str">
            <v>Петропавловская Екатерина</v>
          </cell>
          <cell r="D77">
            <v>33229</v>
          </cell>
          <cell r="E77" t="str">
            <v>КМС</v>
          </cell>
          <cell r="F77" t="str">
            <v>Ивановская</v>
          </cell>
          <cell r="G77" t="str">
            <v>Иваново, СДЮСШОР-6</v>
          </cell>
          <cell r="H77" t="str">
            <v>Кустов В.Н.</v>
          </cell>
          <cell r="I77" t="str">
            <v>тройной</v>
          </cell>
        </row>
        <row r="78">
          <cell r="B78">
            <v>325</v>
          </cell>
          <cell r="C78" t="str">
            <v>Леткова Лариса</v>
          </cell>
          <cell r="D78">
            <v>33208</v>
          </cell>
          <cell r="E78" t="str">
            <v>КМС</v>
          </cell>
          <cell r="F78" t="str">
            <v>Ивановская</v>
          </cell>
          <cell r="G78" t="str">
            <v>Иваново, Профсоюзы</v>
          </cell>
          <cell r="H78" t="str">
            <v>Магницкий М.В.</v>
          </cell>
          <cell r="I78">
            <v>400</v>
          </cell>
        </row>
        <row r="79">
          <cell r="B79">
            <v>327</v>
          </cell>
          <cell r="C79" t="str">
            <v>Пантелеева Екатерина</v>
          </cell>
          <cell r="D79">
            <v>33024</v>
          </cell>
          <cell r="E79" t="str">
            <v>КМС</v>
          </cell>
          <cell r="F79" t="str">
            <v>Ивановская</v>
          </cell>
          <cell r="G79" t="str">
            <v>Иваново, Профсоюзы</v>
          </cell>
          <cell r="H79" t="str">
            <v>Сафина Н.Н.</v>
          </cell>
          <cell r="I79">
            <v>400</v>
          </cell>
        </row>
        <row r="80">
          <cell r="B80">
            <v>328</v>
          </cell>
          <cell r="C80" t="str">
            <v>Сенникова Дарья</v>
          </cell>
          <cell r="D80">
            <v>33770</v>
          </cell>
          <cell r="E80" t="str">
            <v>КМС</v>
          </cell>
          <cell r="F80" t="str">
            <v>Ивановская</v>
          </cell>
          <cell r="G80" t="str">
            <v>Иваново, Профсоюзы</v>
          </cell>
          <cell r="H80" t="str">
            <v>Магницкий М.В.</v>
          </cell>
          <cell r="I80">
            <v>60</v>
          </cell>
        </row>
        <row r="81">
          <cell r="B81">
            <v>338</v>
          </cell>
          <cell r="C81" t="str">
            <v>Афонина Ирина</v>
          </cell>
          <cell r="D81">
            <v>1993</v>
          </cell>
          <cell r="E81" t="str">
            <v>1р</v>
          </cell>
          <cell r="F81" t="str">
            <v>Ивановская</v>
          </cell>
          <cell r="G81" t="str">
            <v>Иваново, ИГХТУ</v>
          </cell>
          <cell r="H81" t="str">
            <v>Рябчикова Л.В., Залипаева Е.В.</v>
          </cell>
        </row>
        <row r="82">
          <cell r="B82">
            <v>341</v>
          </cell>
          <cell r="C82" t="str">
            <v>Сысуева Мария</v>
          </cell>
          <cell r="D82">
            <v>34767</v>
          </cell>
          <cell r="E82" t="str">
            <v>2р</v>
          </cell>
          <cell r="F82" t="str">
            <v>Ивановская</v>
          </cell>
          <cell r="G82" t="str">
            <v>Кинешма, СДЮСШОР</v>
          </cell>
          <cell r="H82" t="str">
            <v>Голубева М.А.</v>
          </cell>
          <cell r="I82" t="str">
            <v>тройной</v>
          </cell>
        </row>
        <row r="83">
          <cell r="B83">
            <v>342</v>
          </cell>
          <cell r="C83" t="str">
            <v>Прянишева Ольга</v>
          </cell>
          <cell r="D83">
            <v>34789</v>
          </cell>
          <cell r="E83" t="str">
            <v>1р</v>
          </cell>
          <cell r="F83" t="str">
            <v>Ивановская</v>
          </cell>
          <cell r="G83" t="str">
            <v>Кинешма, СДЮСШОР</v>
          </cell>
          <cell r="H83" t="str">
            <v>Кузинов Н.В.</v>
          </cell>
          <cell r="I83" t="str">
            <v>высота</v>
          </cell>
        </row>
        <row r="84">
          <cell r="B84">
            <v>344</v>
          </cell>
          <cell r="C84" t="str">
            <v>Родякаева Юлия</v>
          </cell>
          <cell r="D84">
            <v>35061</v>
          </cell>
          <cell r="E84" t="str">
            <v>1р</v>
          </cell>
          <cell r="F84" t="str">
            <v>Ивановская</v>
          </cell>
          <cell r="G84" t="str">
            <v>Кинешма, СДЮСШОР</v>
          </cell>
          <cell r="H84" t="str">
            <v>Голубева М.А.</v>
          </cell>
          <cell r="I84">
            <v>1500</v>
          </cell>
        </row>
        <row r="85">
          <cell r="B85">
            <v>345</v>
          </cell>
          <cell r="C85" t="str">
            <v>Соболева Ирина</v>
          </cell>
          <cell r="D85">
            <v>35057</v>
          </cell>
          <cell r="E85" t="str">
            <v>2р</v>
          </cell>
          <cell r="F85" t="str">
            <v>Ивановская</v>
          </cell>
          <cell r="G85" t="str">
            <v>Кинешма, СДЮСШОР</v>
          </cell>
          <cell r="H85" t="str">
            <v>Голубева М.А.</v>
          </cell>
          <cell r="I85">
            <v>400</v>
          </cell>
        </row>
        <row r="86">
          <cell r="B86">
            <v>346</v>
          </cell>
          <cell r="C86" t="str">
            <v>Шушина Мария</v>
          </cell>
          <cell r="D86">
            <v>1996</v>
          </cell>
          <cell r="F86" t="str">
            <v>Ивановская</v>
          </cell>
          <cell r="H86" t="str">
            <v>Смирнова И.Ю.</v>
          </cell>
          <cell r="I86">
            <v>60</v>
          </cell>
        </row>
        <row r="87">
          <cell r="B87">
            <v>347</v>
          </cell>
          <cell r="C87" t="str">
            <v>Абрамова Оксана</v>
          </cell>
          <cell r="D87">
            <v>34872</v>
          </cell>
          <cell r="E87" t="str">
            <v>2р</v>
          </cell>
          <cell r="F87" t="str">
            <v>Ивановская</v>
          </cell>
          <cell r="G87" t="str">
            <v>Кинешма, СДЮСШОР</v>
          </cell>
          <cell r="H87" t="str">
            <v>Голубева М.А.</v>
          </cell>
          <cell r="I87">
            <v>60</v>
          </cell>
        </row>
        <row r="88">
          <cell r="B88">
            <v>349</v>
          </cell>
          <cell r="C88" t="str">
            <v>Гурьянова Екатерина</v>
          </cell>
          <cell r="D88">
            <v>35469</v>
          </cell>
          <cell r="E88" t="str">
            <v>1р</v>
          </cell>
          <cell r="F88" t="str">
            <v>Ивановская</v>
          </cell>
          <cell r="G88" t="str">
            <v>Кинешма, СДЮСШОР</v>
          </cell>
          <cell r="H88" t="str">
            <v>Кузинов Н.В.</v>
          </cell>
          <cell r="I88" t="str">
            <v>высота</v>
          </cell>
        </row>
        <row r="89">
          <cell r="B89">
            <v>351</v>
          </cell>
          <cell r="C89" t="str">
            <v>Комарова Юлия</v>
          </cell>
          <cell r="D89">
            <v>32748</v>
          </cell>
          <cell r="E89" t="str">
            <v>1р</v>
          </cell>
          <cell r="F89" t="str">
            <v>Ивановская</v>
          </cell>
          <cell r="G89" t="str">
            <v>Иваново, Профсоюзы</v>
          </cell>
          <cell r="H89" t="str">
            <v>Сафина Н.Ю.</v>
          </cell>
          <cell r="I89">
            <v>400</v>
          </cell>
        </row>
        <row r="90">
          <cell r="B90">
            <v>354</v>
          </cell>
          <cell r="C90" t="str">
            <v>Иванова Виктория</v>
          </cell>
          <cell r="D90">
            <v>1993</v>
          </cell>
          <cell r="F90" t="str">
            <v>Ивановская</v>
          </cell>
          <cell r="G90" t="str">
            <v>Иваново, Профсоюзы</v>
          </cell>
          <cell r="H90" t="str">
            <v>Магницкий М.В.</v>
          </cell>
          <cell r="I90" t="str">
            <v>ядро</v>
          </cell>
        </row>
        <row r="91">
          <cell r="B91">
            <v>357</v>
          </cell>
          <cell r="C91" t="str">
            <v>Исаева Анна</v>
          </cell>
          <cell r="D91">
            <v>33041</v>
          </cell>
          <cell r="E91" t="str">
            <v>1р</v>
          </cell>
          <cell r="F91" t="str">
            <v>Ивановская</v>
          </cell>
          <cell r="G91" t="str">
            <v>Иваново, ИГХТУ</v>
          </cell>
          <cell r="H91" t="str">
            <v>Кустов В.Н.</v>
          </cell>
        </row>
        <row r="92">
          <cell r="B92">
            <v>358</v>
          </cell>
          <cell r="C92" t="str">
            <v>Брагуца Анна</v>
          </cell>
          <cell r="D92">
            <v>33928</v>
          </cell>
          <cell r="E92" t="str">
            <v>2р</v>
          </cell>
          <cell r="F92" t="str">
            <v>Ивановская</v>
          </cell>
          <cell r="G92" t="str">
            <v>Иваново, СДЮСШОР-6</v>
          </cell>
          <cell r="H92" t="str">
            <v>Кустов В.Н.</v>
          </cell>
        </row>
        <row r="93">
          <cell r="B93">
            <v>359</v>
          </cell>
          <cell r="C93" t="str">
            <v>Молькова Анастасия</v>
          </cell>
          <cell r="D93">
            <v>34440</v>
          </cell>
          <cell r="E93" t="str">
            <v>2р</v>
          </cell>
          <cell r="F93" t="str">
            <v>Ивановская</v>
          </cell>
          <cell r="G93" t="str">
            <v>Иваново, СДЮСШОР-6</v>
          </cell>
          <cell r="H93" t="str">
            <v>Кустов В.Н.</v>
          </cell>
          <cell r="I93" t="str">
            <v>тройной</v>
          </cell>
        </row>
        <row r="94">
          <cell r="B94">
            <v>381</v>
          </cell>
          <cell r="C94" t="str">
            <v>Шокшуева Юлия</v>
          </cell>
          <cell r="D94">
            <v>1988</v>
          </cell>
          <cell r="E94" t="str">
            <v>КМС</v>
          </cell>
          <cell r="F94" t="str">
            <v>респ-ка Коми</v>
          </cell>
          <cell r="G94" t="str">
            <v>Сыктывкар, КДЮСШ-1</v>
          </cell>
          <cell r="H94" t="str">
            <v>Панюкова М.А.</v>
          </cell>
          <cell r="I94">
            <v>60</v>
          </cell>
        </row>
        <row r="95">
          <cell r="B95">
            <v>385</v>
          </cell>
          <cell r="C95" t="str">
            <v>Дудалева Ольга</v>
          </cell>
          <cell r="D95">
            <v>1991</v>
          </cell>
          <cell r="E95" t="str">
            <v>1р</v>
          </cell>
          <cell r="F95" t="str">
            <v>респ-ка Коми</v>
          </cell>
          <cell r="G95" t="str">
            <v>Сыктывкар, КДЮСШ-1</v>
          </cell>
          <cell r="H95" t="str">
            <v>Панюкова М.А.</v>
          </cell>
          <cell r="I95">
            <v>60</v>
          </cell>
        </row>
        <row r="96">
          <cell r="B96">
            <v>387</v>
          </cell>
          <cell r="C96" t="str">
            <v>Деревцова Варвара</v>
          </cell>
          <cell r="D96">
            <v>1993</v>
          </cell>
          <cell r="E96" t="str">
            <v>1р</v>
          </cell>
          <cell r="F96" t="str">
            <v>респ-ка Коми</v>
          </cell>
          <cell r="G96" t="str">
            <v>Сыктывкар, КДЮСШ-1</v>
          </cell>
          <cell r="H96" t="str">
            <v>Панюкова М.А.</v>
          </cell>
          <cell r="I96">
            <v>60400</v>
          </cell>
        </row>
        <row r="97">
          <cell r="B97">
            <v>390</v>
          </cell>
          <cell r="C97" t="str">
            <v>Жуковская Ксения</v>
          </cell>
          <cell r="D97">
            <v>1996</v>
          </cell>
          <cell r="E97" t="str">
            <v>2р</v>
          </cell>
          <cell r="F97" t="str">
            <v>респ-ка Коми</v>
          </cell>
          <cell r="G97" t="str">
            <v>Сыктывкар, КДЮСШ-1</v>
          </cell>
          <cell r="H97" t="str">
            <v>Шокшуева Ю.В</v>
          </cell>
          <cell r="I97">
            <v>60400</v>
          </cell>
        </row>
        <row r="98">
          <cell r="B98">
            <v>418</v>
          </cell>
          <cell r="C98" t="str">
            <v>Осина Анастасия</v>
          </cell>
          <cell r="D98">
            <v>1996</v>
          </cell>
          <cell r="E98" t="str">
            <v>2р</v>
          </cell>
          <cell r="F98" t="str">
            <v>Новгородская</v>
          </cell>
          <cell r="G98" t="str">
            <v>Великий Новгород, ДЮСШ</v>
          </cell>
          <cell r="H98" t="str">
            <v>Савенков П.А.</v>
          </cell>
          <cell r="I98">
            <v>60</v>
          </cell>
        </row>
        <row r="99">
          <cell r="B99">
            <v>419</v>
          </cell>
          <cell r="C99" t="str">
            <v>Карпинская Дарья</v>
          </cell>
          <cell r="D99">
            <v>1996</v>
          </cell>
          <cell r="E99" t="str">
            <v>2р</v>
          </cell>
          <cell r="F99" t="str">
            <v>Новгородская</v>
          </cell>
          <cell r="G99" t="str">
            <v>Великий Новгород, ДЮСШ</v>
          </cell>
          <cell r="H99" t="str">
            <v>Чибисов С.П.</v>
          </cell>
          <cell r="I99">
            <v>1500</v>
          </cell>
        </row>
        <row r="100">
          <cell r="B100">
            <v>420</v>
          </cell>
          <cell r="C100" t="str">
            <v>Иванова Алина</v>
          </cell>
          <cell r="D100">
            <v>1996</v>
          </cell>
          <cell r="E100" t="str">
            <v>2р</v>
          </cell>
          <cell r="F100" t="str">
            <v>Новгородская</v>
          </cell>
          <cell r="G100" t="str">
            <v>Великий Новгород, ДЮСШ</v>
          </cell>
          <cell r="H100" t="str">
            <v>Савенков П.А.</v>
          </cell>
          <cell r="I100">
            <v>400</v>
          </cell>
        </row>
        <row r="101">
          <cell r="B101">
            <v>421</v>
          </cell>
          <cell r="C101" t="str">
            <v>Бычкова Дарья</v>
          </cell>
          <cell r="D101">
            <v>1995</v>
          </cell>
          <cell r="E101" t="str">
            <v>2р</v>
          </cell>
          <cell r="F101" t="str">
            <v>Новгородская</v>
          </cell>
          <cell r="G101" t="str">
            <v>Великий Новгород, ДЮСШ</v>
          </cell>
          <cell r="H101" t="str">
            <v>Лавникович С.В.</v>
          </cell>
          <cell r="I101" t="str">
            <v>60 ядро</v>
          </cell>
        </row>
        <row r="102">
          <cell r="B102">
            <v>422</v>
          </cell>
          <cell r="C102" t="str">
            <v>Вашакидзе Александра</v>
          </cell>
          <cell r="D102">
            <v>1995</v>
          </cell>
          <cell r="E102" t="str">
            <v>1р</v>
          </cell>
          <cell r="F102" t="str">
            <v>Новгородская</v>
          </cell>
          <cell r="G102" t="str">
            <v>Великий Новгород, ДЮСШ</v>
          </cell>
          <cell r="H102" t="str">
            <v>Савенков П.А.</v>
          </cell>
        </row>
        <row r="103">
          <cell r="B103">
            <v>431</v>
          </cell>
          <cell r="C103" t="str">
            <v>Алешина Вероника</v>
          </cell>
          <cell r="D103">
            <v>1994</v>
          </cell>
          <cell r="E103" t="str">
            <v>КМС</v>
          </cell>
          <cell r="F103" t="str">
            <v>Новгородская</v>
          </cell>
          <cell r="G103" t="str">
            <v>Великий Новгород, ДЮСШ</v>
          </cell>
          <cell r="H103" t="str">
            <v>Соколов П.А.</v>
          </cell>
          <cell r="I103">
            <v>60</v>
          </cell>
        </row>
        <row r="104">
          <cell r="B104">
            <v>432</v>
          </cell>
          <cell r="C104" t="str">
            <v>Ананьева Анастасия</v>
          </cell>
          <cell r="D104">
            <v>1994</v>
          </cell>
          <cell r="E104" t="str">
            <v>2р</v>
          </cell>
          <cell r="F104" t="str">
            <v>Новгородская</v>
          </cell>
          <cell r="G104" t="str">
            <v>Великий Новгород, ДЮСШ</v>
          </cell>
          <cell r="H104" t="str">
            <v>Чибисов С.П.</v>
          </cell>
          <cell r="I104">
            <v>400</v>
          </cell>
        </row>
        <row r="105">
          <cell r="B105">
            <v>438</v>
          </cell>
          <cell r="C105" t="str">
            <v>Егорова Ольга</v>
          </cell>
          <cell r="D105">
            <v>1991</v>
          </cell>
          <cell r="E105" t="str">
            <v>1р</v>
          </cell>
          <cell r="F105" t="str">
            <v>Новгородская</v>
          </cell>
          <cell r="G105" t="str">
            <v>Великий Новгород, ДЮСШ</v>
          </cell>
          <cell r="H105" t="str">
            <v>Савенков П.А.</v>
          </cell>
          <cell r="I105">
            <v>60</v>
          </cell>
        </row>
        <row r="106">
          <cell r="B106">
            <v>394</v>
          </cell>
          <cell r="C106" t="str">
            <v>Лайтинен Элина</v>
          </cell>
          <cell r="D106">
            <v>34812</v>
          </cell>
          <cell r="E106" t="str">
            <v>КМС</v>
          </cell>
          <cell r="F106" t="str">
            <v>респ-ка Карелия</v>
          </cell>
          <cell r="G106" t="str">
            <v>СДЮСШОР-3</v>
          </cell>
          <cell r="H106" t="str">
            <v>Лайтинен А.А.</v>
          </cell>
          <cell r="I106" t="str">
            <v>высота</v>
          </cell>
        </row>
        <row r="107">
          <cell r="B107">
            <v>395</v>
          </cell>
          <cell r="C107" t="str">
            <v>Мохунь Арина</v>
          </cell>
          <cell r="D107">
            <v>35359</v>
          </cell>
          <cell r="E107" t="str">
            <v>КМС</v>
          </cell>
          <cell r="F107" t="str">
            <v>респ-ка Карелия</v>
          </cell>
          <cell r="G107" t="str">
            <v>СДЮСШОР-3</v>
          </cell>
          <cell r="H107" t="str">
            <v>Ушинская Е.К.</v>
          </cell>
          <cell r="I107">
            <v>60</v>
          </cell>
        </row>
        <row r="108">
          <cell r="B108">
            <v>405</v>
          </cell>
          <cell r="C108" t="str">
            <v>Самульская Евгения</v>
          </cell>
          <cell r="D108">
            <v>33822</v>
          </cell>
          <cell r="E108" t="str">
            <v>КМС</v>
          </cell>
          <cell r="F108" t="str">
            <v>респ-ка Карелия</v>
          </cell>
          <cell r="G108" t="str">
            <v>СДЮСШОР-3</v>
          </cell>
          <cell r="H108" t="str">
            <v>Кишкин А.Ю., Зимон О.В., Воробьёв С.А.</v>
          </cell>
          <cell r="I108" t="str">
            <v>высота</v>
          </cell>
        </row>
        <row r="109">
          <cell r="B109">
            <v>406</v>
          </cell>
          <cell r="C109" t="str">
            <v>Самульская Елена</v>
          </cell>
          <cell r="D109">
            <v>33235</v>
          </cell>
          <cell r="E109" t="str">
            <v>КМС</v>
          </cell>
          <cell r="F109" t="str">
            <v>респ-ка Карелия</v>
          </cell>
          <cell r="G109" t="str">
            <v>СДЮСШОР-3</v>
          </cell>
          <cell r="H109" t="str">
            <v>Кишкин А.Ю., Зимон О.В., Воробьёв С.А.</v>
          </cell>
          <cell r="I109">
            <v>400</v>
          </cell>
        </row>
        <row r="110">
          <cell r="B110">
            <v>407</v>
          </cell>
          <cell r="C110" t="str">
            <v>Иванова Екатерина</v>
          </cell>
          <cell r="D110">
            <v>33199</v>
          </cell>
          <cell r="E110" t="str">
            <v>КМС</v>
          </cell>
          <cell r="F110" t="str">
            <v>респ-ка Карелия</v>
          </cell>
          <cell r="G110" t="str">
            <v>СДЮСШОР-3</v>
          </cell>
          <cell r="H110" t="str">
            <v>Сигарева А.Ю.</v>
          </cell>
          <cell r="I110">
            <v>60</v>
          </cell>
        </row>
        <row r="111">
          <cell r="B111">
            <v>409</v>
          </cell>
          <cell r="C111" t="str">
            <v>Токко Юлия</v>
          </cell>
          <cell r="D111">
            <v>32964</v>
          </cell>
          <cell r="E111" t="str">
            <v>КМС</v>
          </cell>
          <cell r="F111" t="str">
            <v>респ-ка Карелия</v>
          </cell>
          <cell r="G111" t="str">
            <v>СДЮСШОР-3</v>
          </cell>
          <cell r="H111" t="str">
            <v>Чурилин Ю.А., Белова С.А.</v>
          </cell>
        </row>
        <row r="112">
          <cell r="B112">
            <v>414</v>
          </cell>
          <cell r="C112" t="str">
            <v>Котлярова Надежда</v>
          </cell>
          <cell r="D112">
            <v>32671</v>
          </cell>
          <cell r="E112" t="str">
            <v>КМС</v>
          </cell>
          <cell r="F112" t="str">
            <v>респ-ка Карелия</v>
          </cell>
          <cell r="G112" t="str">
            <v>СДЮСШОР-3</v>
          </cell>
          <cell r="H112" t="str">
            <v>Воробьёв С.А.</v>
          </cell>
          <cell r="I112">
            <v>400</v>
          </cell>
        </row>
        <row r="113">
          <cell r="B113">
            <v>417</v>
          </cell>
          <cell r="C113" t="str">
            <v>Антонова Наталья</v>
          </cell>
          <cell r="D113">
            <v>34046</v>
          </cell>
          <cell r="E113" t="str">
            <v>1р</v>
          </cell>
          <cell r="F113" t="str">
            <v>респ-ка Карелия</v>
          </cell>
          <cell r="H113" t="str">
            <v>Романюк, Семенов</v>
          </cell>
          <cell r="I113">
            <v>400</v>
          </cell>
        </row>
        <row r="114">
          <cell r="B114">
            <v>502</v>
          </cell>
          <cell r="C114" t="str">
            <v>Данилова Анастасия</v>
          </cell>
          <cell r="D114">
            <v>1993</v>
          </cell>
          <cell r="E114" t="str">
            <v>КМС</v>
          </cell>
          <cell r="F114" t="str">
            <v>Московская</v>
          </cell>
          <cell r="G114" t="str">
            <v>Жуковский</v>
          </cell>
          <cell r="H114" t="str">
            <v>Юдакова Н.А., Волков А.Б.</v>
          </cell>
          <cell r="I114">
            <v>400</v>
          </cell>
        </row>
        <row r="115">
          <cell r="B115">
            <v>503</v>
          </cell>
          <cell r="C115" t="str">
            <v>Кондракова Екатерина</v>
          </cell>
          <cell r="D115">
            <v>1994</v>
          </cell>
          <cell r="E115" t="str">
            <v>1р</v>
          </cell>
          <cell r="F115" t="str">
            <v>Московская</v>
          </cell>
          <cell r="G115" t="str">
            <v>Жуковский</v>
          </cell>
          <cell r="H115" t="str">
            <v>Юдакова Н.А., Белобородова М.Д.</v>
          </cell>
          <cell r="I115">
            <v>400</v>
          </cell>
        </row>
        <row r="116">
          <cell r="B116">
            <v>507</v>
          </cell>
          <cell r="C116" t="str">
            <v>Павлова Нина</v>
          </cell>
          <cell r="D116">
            <v>34419</v>
          </cell>
          <cell r="E116" t="str">
            <v>2р</v>
          </cell>
          <cell r="F116" t="str">
            <v>Ярославская</v>
          </cell>
          <cell r="G116" t="str">
            <v>Переславль, ДЮСШ</v>
          </cell>
          <cell r="H116" t="str">
            <v>Цветкова Н.В.</v>
          </cell>
          <cell r="I116">
            <v>60</v>
          </cell>
        </row>
        <row r="117">
          <cell r="B117">
            <v>512</v>
          </cell>
          <cell r="C117" t="str">
            <v>Севагина Елена</v>
          </cell>
          <cell r="D117">
            <v>35406</v>
          </cell>
          <cell r="E117" t="str">
            <v>1р</v>
          </cell>
          <cell r="F117" t="str">
            <v>Рязанская</v>
          </cell>
          <cell r="G117" t="str">
            <v>Скопин, МДЮСШ</v>
          </cell>
          <cell r="H117" t="str">
            <v>Ефремов С.А.</v>
          </cell>
          <cell r="I117">
            <v>400</v>
          </cell>
        </row>
        <row r="118">
          <cell r="B118">
            <v>513</v>
          </cell>
          <cell r="C118" t="str">
            <v>Корчагина Анастасия</v>
          </cell>
          <cell r="D118">
            <v>36011</v>
          </cell>
          <cell r="E118" t="str">
            <v>1р</v>
          </cell>
          <cell r="F118" t="str">
            <v>Рязанская</v>
          </cell>
          <cell r="G118" t="str">
            <v>Скопин, МДЮСШ</v>
          </cell>
          <cell r="H118" t="str">
            <v>Ефремов С.А.</v>
          </cell>
          <cell r="I118">
            <v>60</v>
          </cell>
        </row>
        <row r="119">
          <cell r="B119">
            <v>517</v>
          </cell>
          <cell r="C119" t="str">
            <v>Рыбакова Алеся</v>
          </cell>
          <cell r="D119">
            <v>1987</v>
          </cell>
          <cell r="E119" t="str">
            <v>МС</v>
          </cell>
          <cell r="F119" t="str">
            <v>Москва</v>
          </cell>
          <cell r="G119" t="str">
            <v>СК "Луч"</v>
          </cell>
          <cell r="H119" t="str">
            <v>Рыбаков В.Ю., Рыбакова Л.Е.</v>
          </cell>
        </row>
        <row r="120">
          <cell r="B120">
            <v>363</v>
          </cell>
          <cell r="C120" t="str">
            <v>Фёдорова Наталья</v>
          </cell>
          <cell r="D120">
            <v>34122</v>
          </cell>
          <cell r="E120" t="str">
            <v>1р</v>
          </cell>
          <cell r="F120" t="str">
            <v>Псковская</v>
          </cell>
          <cell r="G120" t="str">
            <v>Великие Луки</v>
          </cell>
          <cell r="H120" t="str">
            <v>Ершов В.Ю.</v>
          </cell>
          <cell r="I120">
            <v>60</v>
          </cell>
        </row>
        <row r="121">
          <cell r="B121">
            <v>367</v>
          </cell>
          <cell r="C121" t="str">
            <v>Богданова Алёна</v>
          </cell>
          <cell r="D121">
            <v>32609</v>
          </cell>
          <cell r="E121" t="str">
            <v>КМС</v>
          </cell>
          <cell r="F121" t="str">
            <v>Псковская</v>
          </cell>
          <cell r="G121" t="str">
            <v>Великие Луки</v>
          </cell>
          <cell r="H121" t="str">
            <v>Ершов В.Ю.</v>
          </cell>
          <cell r="I121">
            <v>60</v>
          </cell>
        </row>
        <row r="122">
          <cell r="B122">
            <v>369</v>
          </cell>
          <cell r="C122" t="str">
            <v>Иванова Елизавета</v>
          </cell>
          <cell r="D122">
            <v>34585</v>
          </cell>
          <cell r="E122" t="str">
            <v>1р</v>
          </cell>
          <cell r="F122" t="str">
            <v>Псковская</v>
          </cell>
          <cell r="G122" t="str">
            <v>Великие Луки, ДЮСШ-1, "Атлетика"</v>
          </cell>
          <cell r="H122" t="str">
            <v>Смирнов А.А.</v>
          </cell>
          <cell r="I122" t="str">
            <v>высота</v>
          </cell>
        </row>
        <row r="123">
          <cell r="B123">
            <v>522</v>
          </cell>
          <cell r="C123" t="str">
            <v>Коробова Людмила</v>
          </cell>
          <cell r="D123">
            <v>1987</v>
          </cell>
          <cell r="E123" t="str">
            <v>1р</v>
          </cell>
          <cell r="F123" t="str">
            <v>Ярославская</v>
          </cell>
          <cell r="G123" t="str">
            <v>Рыбинск, СДЮСШОР-2</v>
          </cell>
          <cell r="H123" t="str">
            <v>Бордукова Н.А.</v>
          </cell>
          <cell r="I123" t="str">
            <v>тройной</v>
          </cell>
        </row>
        <row r="124">
          <cell r="B124">
            <v>524</v>
          </cell>
          <cell r="C124" t="str">
            <v>Картамышева Анастасия</v>
          </cell>
          <cell r="D124">
            <v>1993</v>
          </cell>
          <cell r="E124" t="str">
            <v>1р</v>
          </cell>
          <cell r="F124" t="str">
            <v>Ярославская</v>
          </cell>
          <cell r="G124" t="str">
            <v>Рыбинск, СДЮСШОР-2</v>
          </cell>
          <cell r="H124" t="str">
            <v>Бордукова Н.А.</v>
          </cell>
          <cell r="I124">
            <v>60</v>
          </cell>
        </row>
        <row r="125">
          <cell r="B125">
            <v>525</v>
          </cell>
          <cell r="C125" t="str">
            <v>Соколова Ольга</v>
          </cell>
          <cell r="D125">
            <v>33367</v>
          </cell>
          <cell r="E125" t="str">
            <v>1р</v>
          </cell>
          <cell r="F125" t="str">
            <v>Ярославская</v>
          </cell>
          <cell r="G125" t="str">
            <v>Рыбинск, СДЮСШОР-2</v>
          </cell>
          <cell r="H125" t="str">
            <v>Жукова Т.Г.</v>
          </cell>
          <cell r="I125">
            <v>1500</v>
          </cell>
        </row>
        <row r="126">
          <cell r="B126">
            <v>527</v>
          </cell>
          <cell r="C126" t="str">
            <v>Соколова Анна</v>
          </cell>
          <cell r="D126">
            <v>33449</v>
          </cell>
          <cell r="E126" t="str">
            <v>1р</v>
          </cell>
          <cell r="F126" t="str">
            <v>Ярославская</v>
          </cell>
          <cell r="G126" t="str">
            <v>Рыбинск, СДЮСШОР-2</v>
          </cell>
          <cell r="H126" t="str">
            <v>Жукова Т.Г.</v>
          </cell>
          <cell r="I126">
            <v>400</v>
          </cell>
        </row>
        <row r="127">
          <cell r="B127">
            <v>529</v>
          </cell>
          <cell r="C127" t="str">
            <v>Иванова Елизавета</v>
          </cell>
          <cell r="D127">
            <v>1997</v>
          </cell>
          <cell r="E127" t="str">
            <v>1р</v>
          </cell>
          <cell r="F127" t="str">
            <v>Ярославская</v>
          </cell>
          <cell r="G127" t="str">
            <v>Рыбинск, СДЮСШОР-2</v>
          </cell>
          <cell r="H127" t="str">
            <v>Сергеева Е.В.</v>
          </cell>
          <cell r="I127">
            <v>60</v>
          </cell>
        </row>
        <row r="128">
          <cell r="B128">
            <v>534</v>
          </cell>
          <cell r="C128" t="str">
            <v>Рытова Анастасия</v>
          </cell>
          <cell r="D128">
            <v>33676</v>
          </cell>
          <cell r="E128" t="str">
            <v>1р</v>
          </cell>
          <cell r="F128" t="str">
            <v>Ярославская</v>
          </cell>
          <cell r="G128" t="str">
            <v>Рыбинск, СДЮСШОР-2</v>
          </cell>
          <cell r="H128" t="str">
            <v>Чупров Ю.Е.</v>
          </cell>
          <cell r="I128" t="str">
            <v>ядро</v>
          </cell>
        </row>
        <row r="129">
          <cell r="B129">
            <v>535</v>
          </cell>
          <cell r="C129" t="str">
            <v>Торочкова Дарья</v>
          </cell>
          <cell r="D129">
            <v>1996</v>
          </cell>
          <cell r="E129" t="str">
            <v>2р</v>
          </cell>
          <cell r="F129" t="str">
            <v>Ярославская</v>
          </cell>
          <cell r="G129" t="str">
            <v>Рыбинск, СДЮСШОР-2</v>
          </cell>
          <cell r="H129" t="str">
            <v>Коротков М.Э.</v>
          </cell>
          <cell r="I129">
            <v>1500</v>
          </cell>
        </row>
        <row r="130">
          <cell r="B130">
            <v>536</v>
          </cell>
          <cell r="C130" t="str">
            <v>Ланцова Мария</v>
          </cell>
          <cell r="D130">
            <v>1997</v>
          </cell>
          <cell r="E130" t="str">
            <v>2р</v>
          </cell>
          <cell r="F130" t="str">
            <v>Ярославская</v>
          </cell>
          <cell r="G130" t="str">
            <v>Рыбинск, СДЮСШОР-2</v>
          </cell>
          <cell r="H130" t="str">
            <v>Коротков М.Э.</v>
          </cell>
          <cell r="I130">
            <v>400</v>
          </cell>
        </row>
        <row r="131">
          <cell r="B131">
            <v>537</v>
          </cell>
          <cell r="C131" t="str">
            <v>Волкова Наталия</v>
          </cell>
          <cell r="D131">
            <v>1998</v>
          </cell>
          <cell r="E131" t="str">
            <v>2р</v>
          </cell>
          <cell r="F131" t="str">
            <v>Ярославская</v>
          </cell>
          <cell r="G131" t="str">
            <v>Рыбинск, СДЮСШОР-2</v>
          </cell>
          <cell r="H131" t="str">
            <v>Коротков М.Э.</v>
          </cell>
          <cell r="I131">
            <v>60</v>
          </cell>
        </row>
        <row r="132">
          <cell r="B132">
            <v>538</v>
          </cell>
          <cell r="C132" t="str">
            <v>Ламова Виктория</v>
          </cell>
          <cell r="D132">
            <v>35970</v>
          </cell>
          <cell r="E132" t="str">
            <v>2р</v>
          </cell>
          <cell r="F132" t="str">
            <v>Ярославская</v>
          </cell>
          <cell r="G132" t="str">
            <v>Рыбинск, СДЮСШОР-2</v>
          </cell>
          <cell r="H132" t="str">
            <v>Соколова Н.М., Иванова И.М.</v>
          </cell>
          <cell r="I132">
            <v>1500</v>
          </cell>
        </row>
        <row r="133">
          <cell r="B133">
            <v>540</v>
          </cell>
          <cell r="C133" t="str">
            <v>Бойцева Дарья</v>
          </cell>
          <cell r="D133">
            <v>34802</v>
          </cell>
          <cell r="E133" t="str">
            <v>1р</v>
          </cell>
          <cell r="F133" t="str">
            <v>Ярославская</v>
          </cell>
          <cell r="G133" t="str">
            <v>Рыбинск, СДЮСШОР-2</v>
          </cell>
          <cell r="H133" t="str">
            <v>Иванова И.М., Коротков М.Э.</v>
          </cell>
          <cell r="I133">
            <v>60</v>
          </cell>
        </row>
        <row r="134">
          <cell r="B134">
            <v>602</v>
          </cell>
          <cell r="C134" t="str">
            <v>Стикачева Анастасия</v>
          </cell>
          <cell r="D134">
            <v>1988</v>
          </cell>
          <cell r="E134" t="str">
            <v>МС</v>
          </cell>
          <cell r="F134" t="str">
            <v>Ярославская</v>
          </cell>
          <cell r="G134" t="str">
            <v>Рыбинск, СДЮСШОР-2</v>
          </cell>
          <cell r="H134" t="str">
            <v>Пивентьев С.А.</v>
          </cell>
          <cell r="I134">
            <v>60</v>
          </cell>
        </row>
        <row r="135">
          <cell r="B135">
            <v>542</v>
          </cell>
          <cell r="C135" t="str">
            <v>Лебедева Светлана</v>
          </cell>
          <cell r="D135">
            <v>1984</v>
          </cell>
          <cell r="E135" t="str">
            <v>КМС</v>
          </cell>
          <cell r="F135" t="str">
            <v>Ярославская</v>
          </cell>
          <cell r="G135" t="str">
            <v>Рыбинск, СДЮСШОР-2</v>
          </cell>
          <cell r="H135" t="str">
            <v>Пивентьев С.А.</v>
          </cell>
        </row>
        <row r="136">
          <cell r="B136">
            <v>550</v>
          </cell>
          <cell r="C136" t="str">
            <v>Андрианова Анна</v>
          </cell>
          <cell r="D136">
            <v>1996</v>
          </cell>
          <cell r="F136" t="str">
            <v>Ярославская</v>
          </cell>
          <cell r="G136" t="str">
            <v>Рыбинск, СДЮСШОР-2</v>
          </cell>
          <cell r="H136" t="str">
            <v>Пивентьев С.А.</v>
          </cell>
          <cell r="I136" t="str">
            <v>ядро</v>
          </cell>
        </row>
        <row r="137">
          <cell r="B137">
            <v>555</v>
          </cell>
          <cell r="C137" t="str">
            <v>Коптелова Мария</v>
          </cell>
          <cell r="D137">
            <v>1997</v>
          </cell>
          <cell r="E137" t="str">
            <v>1р</v>
          </cell>
          <cell r="F137" t="str">
            <v>Ярославская</v>
          </cell>
          <cell r="G137" t="str">
            <v>Рыбинск, СДЮСШОР-2</v>
          </cell>
          <cell r="H137" t="str">
            <v>Наумова Е.М.</v>
          </cell>
        </row>
        <row r="138">
          <cell r="B138">
            <v>556</v>
          </cell>
          <cell r="C138" t="str">
            <v>Шостак Полина</v>
          </cell>
          <cell r="D138">
            <v>1995</v>
          </cell>
          <cell r="E138" t="str">
            <v>2р</v>
          </cell>
          <cell r="F138" t="str">
            <v>Ярославская</v>
          </cell>
          <cell r="G138" t="str">
            <v>Рыбинск, СДЮСШОР-2</v>
          </cell>
          <cell r="H138" t="str">
            <v>Шостак А.А.</v>
          </cell>
          <cell r="I138" t="str">
            <v>5-тиб.</v>
          </cell>
        </row>
        <row r="139">
          <cell r="B139">
            <v>557</v>
          </cell>
          <cell r="C139" t="str">
            <v>Евтушенко Илона</v>
          </cell>
          <cell r="D139">
            <v>1996</v>
          </cell>
          <cell r="E139" t="str">
            <v>2р</v>
          </cell>
          <cell r="F139" t="str">
            <v>Ярославская</v>
          </cell>
          <cell r="G139" t="str">
            <v>Рыбинск, СДЮСШОР-2</v>
          </cell>
          <cell r="H139" t="str">
            <v>Шостак А.А.</v>
          </cell>
          <cell r="I139">
            <v>60</v>
          </cell>
        </row>
        <row r="140">
          <cell r="B140">
            <v>558</v>
          </cell>
          <cell r="C140" t="str">
            <v>Гусева Маргарита</v>
          </cell>
          <cell r="D140">
            <v>1993</v>
          </cell>
          <cell r="E140" t="str">
            <v>2р</v>
          </cell>
          <cell r="F140" t="str">
            <v>Ярославская</v>
          </cell>
          <cell r="G140" t="str">
            <v>Рыбинск, СДЮСШОР-2</v>
          </cell>
          <cell r="H140" t="str">
            <v>Шостак А.А.</v>
          </cell>
          <cell r="I140" t="str">
            <v>5-тиб.</v>
          </cell>
        </row>
        <row r="141">
          <cell r="B141">
            <v>562</v>
          </cell>
          <cell r="C141" t="str">
            <v>Белова Екатерина</v>
          </cell>
          <cell r="D141">
            <v>1996</v>
          </cell>
          <cell r="E141" t="str">
            <v>КМС</v>
          </cell>
          <cell r="F141" t="str">
            <v>Ярославская</v>
          </cell>
          <cell r="G141" t="str">
            <v>Рыбинск, СДЮСШОР-2</v>
          </cell>
          <cell r="H141" t="str">
            <v>Кузнецова А.Л.</v>
          </cell>
          <cell r="I141">
            <v>1500</v>
          </cell>
        </row>
        <row r="142">
          <cell r="B142">
            <v>563</v>
          </cell>
          <cell r="C142" t="str">
            <v>Дикова Вера</v>
          </cell>
          <cell r="D142">
            <v>1995</v>
          </cell>
          <cell r="E142" t="str">
            <v>1р</v>
          </cell>
          <cell r="F142" t="str">
            <v>Ярославская</v>
          </cell>
          <cell r="G142" t="str">
            <v>Рыбинск, СДЮСШОР-2</v>
          </cell>
          <cell r="H142" t="str">
            <v>Кузнецова А.Л.</v>
          </cell>
          <cell r="I142" t="str">
            <v>тройной</v>
          </cell>
        </row>
        <row r="143">
          <cell r="B143">
            <v>564</v>
          </cell>
          <cell r="C143" t="str">
            <v>Кузнецова Екатерина</v>
          </cell>
          <cell r="D143">
            <v>1993</v>
          </cell>
          <cell r="E143" t="str">
            <v>1р</v>
          </cell>
          <cell r="F143" t="str">
            <v>Ярославская</v>
          </cell>
          <cell r="G143" t="str">
            <v>Рыбинск, СДЮСШОР-2</v>
          </cell>
          <cell r="H143" t="str">
            <v>Кузнецова А.Л.</v>
          </cell>
          <cell r="I143" t="str">
            <v>тройной</v>
          </cell>
        </row>
        <row r="144">
          <cell r="B144">
            <v>565</v>
          </cell>
          <cell r="C144" t="str">
            <v>Цветкова Елизавета</v>
          </cell>
          <cell r="D144">
            <v>1996</v>
          </cell>
          <cell r="E144" t="str">
            <v>1р</v>
          </cell>
          <cell r="F144" t="str">
            <v>Ярославская</v>
          </cell>
          <cell r="G144" t="str">
            <v>Рыбинск, СДЮСШОР-2</v>
          </cell>
          <cell r="H144" t="str">
            <v>Кузнецова А.Л.</v>
          </cell>
          <cell r="I144">
            <v>60</v>
          </cell>
        </row>
        <row r="145">
          <cell r="B145">
            <v>566</v>
          </cell>
          <cell r="C145" t="str">
            <v>Соловьева Елена</v>
          </cell>
          <cell r="D145">
            <v>1988</v>
          </cell>
          <cell r="E145" t="str">
            <v>1р</v>
          </cell>
          <cell r="F145" t="str">
            <v>Ярославская</v>
          </cell>
          <cell r="G145" t="str">
            <v>Рыбинск, СДЮСШОР-2</v>
          </cell>
          <cell r="H145" t="str">
            <v>Кузнецова А.Л.</v>
          </cell>
        </row>
        <row r="146">
          <cell r="B146">
            <v>567</v>
          </cell>
          <cell r="C146" t="str">
            <v>Арефьева Анна</v>
          </cell>
          <cell r="D146">
            <v>1996</v>
          </cell>
          <cell r="E146" t="str">
            <v>2р</v>
          </cell>
          <cell r="F146" t="str">
            <v>Ярославская</v>
          </cell>
          <cell r="G146" t="str">
            <v>Рыбинск, СДЮСШОР-2</v>
          </cell>
          <cell r="H146" t="str">
            <v>Кузнецова А.Л.</v>
          </cell>
          <cell r="I146">
            <v>400</v>
          </cell>
        </row>
        <row r="147">
          <cell r="B147">
            <v>568</v>
          </cell>
          <cell r="C147" t="str">
            <v>Бардыкина Елена</v>
          </cell>
          <cell r="D147">
            <v>1996</v>
          </cell>
          <cell r="E147" t="str">
            <v>2р</v>
          </cell>
          <cell r="F147" t="str">
            <v>Ярославская</v>
          </cell>
          <cell r="G147" t="str">
            <v>Рыбинск, СДЮСШОР-2</v>
          </cell>
          <cell r="H147" t="str">
            <v>Кузнецова А.Л.</v>
          </cell>
          <cell r="I147" t="str">
            <v>ядро</v>
          </cell>
        </row>
        <row r="148">
          <cell r="B148">
            <v>569</v>
          </cell>
          <cell r="C148" t="str">
            <v>Преловская Мария</v>
          </cell>
          <cell r="D148">
            <v>1993</v>
          </cell>
          <cell r="E148" t="str">
            <v>1р</v>
          </cell>
          <cell r="F148" t="str">
            <v>Ярославская</v>
          </cell>
          <cell r="G148" t="str">
            <v>Рыбинск, СДЮСШОР-2</v>
          </cell>
          <cell r="H148" t="str">
            <v>Кузнецова А.Л.</v>
          </cell>
          <cell r="I148">
            <v>60</v>
          </cell>
        </row>
        <row r="149">
          <cell r="C149" t="str">
            <v>Гуляева Мария</v>
          </cell>
          <cell r="D149">
            <v>1986</v>
          </cell>
          <cell r="E149" t="str">
            <v>1р</v>
          </cell>
          <cell r="F149" t="str">
            <v>Ярославская</v>
          </cell>
          <cell r="G149" t="str">
            <v>Рыбинск, СДЮСШОР-2</v>
          </cell>
          <cell r="H149" t="str">
            <v>Кузнецова А.Л.</v>
          </cell>
        </row>
        <row r="150">
          <cell r="B150">
            <v>571</v>
          </cell>
          <cell r="C150" t="str">
            <v>Шалонова Оксана</v>
          </cell>
          <cell r="D150">
            <v>1993</v>
          </cell>
          <cell r="E150" t="str">
            <v>КМС</v>
          </cell>
          <cell r="F150" t="str">
            <v>Ярославская</v>
          </cell>
          <cell r="G150" t="str">
            <v>Рыбинск, СДЮСШОР-2</v>
          </cell>
          <cell r="H150" t="str">
            <v>Шалонов В.Л.</v>
          </cell>
          <cell r="I150">
            <v>60</v>
          </cell>
        </row>
        <row r="151">
          <cell r="B151">
            <v>581</v>
          </cell>
          <cell r="C151" t="str">
            <v>Кобзар Алёна</v>
          </cell>
          <cell r="D151">
            <v>1992</v>
          </cell>
          <cell r="E151" t="str">
            <v>2р</v>
          </cell>
          <cell r="F151" t="str">
            <v>Ярославская</v>
          </cell>
          <cell r="G151" t="str">
            <v>Рыбинск, СДЮСШОР-8</v>
          </cell>
          <cell r="H151" t="str">
            <v>Зверев В.Н.</v>
          </cell>
          <cell r="I151">
            <v>1500</v>
          </cell>
        </row>
        <row r="152">
          <cell r="B152">
            <v>582</v>
          </cell>
          <cell r="C152" t="str">
            <v>Карманова Кристина</v>
          </cell>
          <cell r="D152">
            <v>1993</v>
          </cell>
          <cell r="E152" t="str">
            <v>2р</v>
          </cell>
          <cell r="F152" t="str">
            <v>Ярославская</v>
          </cell>
          <cell r="G152" t="str">
            <v>Рыбинск, СДЮСШОР-8</v>
          </cell>
          <cell r="H152" t="str">
            <v>Зверев В.Н.</v>
          </cell>
          <cell r="I152">
            <v>1500</v>
          </cell>
        </row>
        <row r="153">
          <cell r="B153">
            <v>589</v>
          </cell>
          <cell r="C153" t="str">
            <v>Бородина Анастасия</v>
          </cell>
          <cell r="D153">
            <v>1995</v>
          </cell>
          <cell r="E153" t="str">
            <v>1р</v>
          </cell>
          <cell r="F153" t="str">
            <v>Ярославская</v>
          </cell>
          <cell r="G153" t="str">
            <v>Рыбинск, СДЮСШОР-8</v>
          </cell>
          <cell r="H153" t="str">
            <v>бр. Дорожкина</v>
          </cell>
          <cell r="I153" t="str">
            <v>тройной</v>
          </cell>
        </row>
        <row r="154">
          <cell r="B154">
            <v>590</v>
          </cell>
          <cell r="C154" t="str">
            <v>Алексеева Юлия</v>
          </cell>
          <cell r="D154">
            <v>1997</v>
          </cell>
          <cell r="E154" t="str">
            <v>2р</v>
          </cell>
          <cell r="F154" t="str">
            <v>Ярославская</v>
          </cell>
          <cell r="G154" t="str">
            <v>Рыбинск, СДЮСШОР-8</v>
          </cell>
          <cell r="H154" t="str">
            <v>бр. Дорожкина</v>
          </cell>
          <cell r="I154" t="str">
            <v>400 тройной</v>
          </cell>
        </row>
        <row r="155">
          <cell r="B155">
            <v>577</v>
          </cell>
          <cell r="C155" t="str">
            <v>Кудрявцева Алена</v>
          </cell>
          <cell r="D155">
            <v>1995</v>
          </cell>
          <cell r="E155" t="str">
            <v>1р</v>
          </cell>
          <cell r="F155" t="str">
            <v>Ярославская</v>
          </cell>
          <cell r="G155" t="str">
            <v>Рыбинск, СДЮСШОР-8</v>
          </cell>
          <cell r="H155" t="str">
            <v>бр. Дорожкина</v>
          </cell>
          <cell r="I155" t="str">
            <v>тройной</v>
          </cell>
        </row>
        <row r="156">
          <cell r="C156" t="str">
            <v>Смирнова Виктория</v>
          </cell>
          <cell r="D156">
            <v>1994</v>
          </cell>
          <cell r="E156" t="str">
            <v>3р</v>
          </cell>
          <cell r="F156" t="str">
            <v>Ярославская</v>
          </cell>
          <cell r="G156" t="str">
            <v>Рыбинск, СДЮСШОР-8</v>
          </cell>
          <cell r="H156" t="str">
            <v>Мокроусов А.Ю., Смирнова Н.С.</v>
          </cell>
          <cell r="I156">
            <v>60</v>
          </cell>
        </row>
        <row r="157">
          <cell r="B157">
            <v>232</v>
          </cell>
          <cell r="C157" t="str">
            <v>Комарова Кристина</v>
          </cell>
          <cell r="D157">
            <v>33633</v>
          </cell>
          <cell r="E157" t="str">
            <v>КМС</v>
          </cell>
          <cell r="F157" t="str">
            <v>Ярославская</v>
          </cell>
          <cell r="G157" t="str">
            <v>Ярославль, ГОБУ ЯО СДЮСШОР</v>
          </cell>
          <cell r="H157" t="str">
            <v>Скулябин А.Б.</v>
          </cell>
        </row>
        <row r="158">
          <cell r="B158">
            <v>233</v>
          </cell>
          <cell r="C158" t="str">
            <v>Чистякова Юлия</v>
          </cell>
          <cell r="D158">
            <v>33912</v>
          </cell>
          <cell r="E158" t="str">
            <v>1р</v>
          </cell>
          <cell r="F158" t="str">
            <v>Ярославская</v>
          </cell>
          <cell r="G158" t="str">
            <v>Ярославль, ГОБУ ЯО СДЮСШОР</v>
          </cell>
          <cell r="H158" t="str">
            <v>бр. Бабашкина В.М.</v>
          </cell>
          <cell r="I158" t="str">
            <v>высота</v>
          </cell>
        </row>
        <row r="159">
          <cell r="B159">
            <v>242</v>
          </cell>
          <cell r="C159" t="str">
            <v>Голубева Елена</v>
          </cell>
          <cell r="D159">
            <v>34351</v>
          </cell>
          <cell r="E159" t="str">
            <v>1р</v>
          </cell>
          <cell r="F159" t="str">
            <v>Ярославская</v>
          </cell>
          <cell r="G159" t="str">
            <v>Ярославль, ГОБУ ЯО СДЮСШОР</v>
          </cell>
          <cell r="H159" t="str">
            <v>Карманов Ю.А.</v>
          </cell>
          <cell r="I159">
            <v>60</v>
          </cell>
        </row>
        <row r="160">
          <cell r="B160">
            <v>245</v>
          </cell>
          <cell r="C160" t="str">
            <v>Кузьмина Анна</v>
          </cell>
          <cell r="D160">
            <v>34376</v>
          </cell>
          <cell r="E160" t="str">
            <v>1р</v>
          </cell>
          <cell r="F160" t="str">
            <v>Ярославская</v>
          </cell>
          <cell r="G160" t="str">
            <v>Ярославль, ГОБУ ЯО СДЮСШОР</v>
          </cell>
          <cell r="H160" t="str">
            <v>Бабашкин В.М.</v>
          </cell>
          <cell r="I160" t="str">
            <v>высота</v>
          </cell>
        </row>
        <row r="161">
          <cell r="B161">
            <v>248</v>
          </cell>
          <cell r="C161" t="str">
            <v>Иванова Диана</v>
          </cell>
          <cell r="D161">
            <v>34249</v>
          </cell>
          <cell r="E161" t="str">
            <v>КМС</v>
          </cell>
          <cell r="F161" t="str">
            <v>Ярославская</v>
          </cell>
          <cell r="G161" t="str">
            <v>Ярославль, ГОБУ ЯО СДЮСШОР</v>
          </cell>
          <cell r="H161" t="str">
            <v>Клейменов А.Н.</v>
          </cell>
          <cell r="I161" t="str">
            <v>5000 м с/х</v>
          </cell>
        </row>
        <row r="162">
          <cell r="C162" t="str">
            <v>Антропова Юлия</v>
          </cell>
          <cell r="D162">
            <v>35583</v>
          </cell>
          <cell r="E162" t="str">
            <v>2р</v>
          </cell>
          <cell r="F162" t="str">
            <v>Ярославская</v>
          </cell>
          <cell r="G162" t="str">
            <v>Ярославль, ГОБУ ЯО СДЮСШОР</v>
          </cell>
          <cell r="H162" t="str">
            <v>Филинова С.К.</v>
          </cell>
          <cell r="I162">
            <v>400</v>
          </cell>
        </row>
        <row r="163">
          <cell r="B163">
            <v>253</v>
          </cell>
          <cell r="C163" t="str">
            <v>Галанина Юлия</v>
          </cell>
          <cell r="D163">
            <v>35152</v>
          </cell>
          <cell r="E163" t="str">
            <v>3р</v>
          </cell>
          <cell r="F163" t="str">
            <v>Ярославская</v>
          </cell>
          <cell r="G163" t="str">
            <v>Ярославль, ГОБУ ЯО СДЮСШОР</v>
          </cell>
          <cell r="H163" t="str">
            <v>Филинова С.К.</v>
          </cell>
          <cell r="I163">
            <v>60</v>
          </cell>
        </row>
        <row r="164">
          <cell r="B164">
            <v>254</v>
          </cell>
          <cell r="C164" t="str">
            <v>Попова Валерия</v>
          </cell>
          <cell r="D164">
            <v>35250</v>
          </cell>
          <cell r="E164" t="str">
            <v>1ю</v>
          </cell>
          <cell r="F164" t="str">
            <v>Ярославская</v>
          </cell>
          <cell r="G164" t="str">
            <v>Ярославль, ГОБУ ЯО СДЮСШОР</v>
          </cell>
          <cell r="H164" t="str">
            <v>Филинова С.К.</v>
          </cell>
          <cell r="I164">
            <v>400</v>
          </cell>
        </row>
        <row r="165">
          <cell r="B165">
            <v>255</v>
          </cell>
          <cell r="C165" t="str">
            <v>Гилева Екатерина</v>
          </cell>
          <cell r="D165">
            <v>35103</v>
          </cell>
          <cell r="E165" t="str">
            <v>2р</v>
          </cell>
          <cell r="F165" t="str">
            <v>Ярославская</v>
          </cell>
          <cell r="G165" t="str">
            <v>Ярославль, ГОБУ ЯО СДЮСШОР</v>
          </cell>
          <cell r="H165" t="str">
            <v>Филинова С.К.</v>
          </cell>
          <cell r="I165" t="str">
            <v>5000 м с/х</v>
          </cell>
        </row>
        <row r="166">
          <cell r="B166">
            <v>256</v>
          </cell>
          <cell r="C166" t="str">
            <v>Баскова Мария</v>
          </cell>
          <cell r="D166">
            <v>34998</v>
          </cell>
          <cell r="E166" t="str">
            <v>КМС</v>
          </cell>
          <cell r="F166" t="str">
            <v>Ярославская</v>
          </cell>
          <cell r="G166" t="str">
            <v>Ярославль, ГОБУ ЯО СДЮСШОР</v>
          </cell>
          <cell r="H166" t="str">
            <v>Скулябин А.Б.</v>
          </cell>
        </row>
        <row r="167">
          <cell r="B167">
            <v>257</v>
          </cell>
          <cell r="C167" t="str">
            <v>Кашапова Анастасия</v>
          </cell>
          <cell r="D167">
            <v>35031</v>
          </cell>
          <cell r="E167" t="str">
            <v>КМС</v>
          </cell>
          <cell r="F167" t="str">
            <v>Ярославская</v>
          </cell>
          <cell r="G167" t="str">
            <v>Ярославль, ГОБУ ЯО СДЮСШОР</v>
          </cell>
          <cell r="H167" t="str">
            <v>Скулябин А.Б.</v>
          </cell>
        </row>
        <row r="168">
          <cell r="B168">
            <v>258</v>
          </cell>
          <cell r="C168" t="str">
            <v>Васильева Елизавета</v>
          </cell>
          <cell r="D168">
            <v>34758</v>
          </cell>
          <cell r="E168" t="str">
            <v>1р</v>
          </cell>
          <cell r="F168" t="str">
            <v>Ярославская</v>
          </cell>
          <cell r="G168" t="str">
            <v>Ярославль, ГОБУ ЯО СДЮСШОР</v>
          </cell>
          <cell r="H168" t="str">
            <v>Скулябин А.Б.</v>
          </cell>
        </row>
        <row r="169">
          <cell r="B169">
            <v>261</v>
          </cell>
          <cell r="C169" t="str">
            <v>Мельникова Алёна</v>
          </cell>
          <cell r="D169">
            <v>35154</v>
          </cell>
          <cell r="E169" t="str">
            <v>1р</v>
          </cell>
          <cell r="F169" t="str">
            <v>Ярославская</v>
          </cell>
          <cell r="G169" t="str">
            <v>Ярославль, ГОБУ ЯО СДЮСШОР</v>
          </cell>
          <cell r="H169" t="str">
            <v>Карманов Ю.А.</v>
          </cell>
          <cell r="I169">
            <v>400</v>
          </cell>
        </row>
        <row r="170">
          <cell r="C170" t="str">
            <v>Сорокина Ксения</v>
          </cell>
          <cell r="D170">
            <v>35200</v>
          </cell>
          <cell r="E170" t="str">
            <v>1р</v>
          </cell>
          <cell r="F170" t="str">
            <v>Ярославская</v>
          </cell>
          <cell r="G170" t="str">
            <v>Ярославль, ГОБУ ЯО СДЮСШОР</v>
          </cell>
          <cell r="H170" t="str">
            <v>Карманов Ю.А.</v>
          </cell>
          <cell r="I170">
            <v>60</v>
          </cell>
        </row>
        <row r="171">
          <cell r="C171" t="str">
            <v>Сиротина Надежда</v>
          </cell>
          <cell r="D171">
            <v>35299</v>
          </cell>
          <cell r="E171" t="str">
            <v>2р</v>
          </cell>
          <cell r="F171" t="str">
            <v>Ярославская</v>
          </cell>
          <cell r="G171" t="str">
            <v>Ярославль, ГОБУ ЯО СДЮСШОР</v>
          </cell>
          <cell r="H171" t="str">
            <v>Карманов Ю.А.</v>
          </cell>
          <cell r="I171">
            <v>400</v>
          </cell>
        </row>
        <row r="172">
          <cell r="B172">
            <v>263</v>
          </cell>
          <cell r="C172" t="str">
            <v>Бусурина Дарья</v>
          </cell>
          <cell r="D172">
            <v>34910</v>
          </cell>
          <cell r="E172" t="str">
            <v>2р</v>
          </cell>
          <cell r="F172" t="str">
            <v>Ярославская</v>
          </cell>
          <cell r="G172" t="str">
            <v>Ярославль, ГОБУ ЯО СДЮСШОР</v>
          </cell>
          <cell r="H172" t="str">
            <v>Лузина И.Н.</v>
          </cell>
          <cell r="I172">
            <v>400</v>
          </cell>
        </row>
        <row r="173">
          <cell r="B173">
            <v>264</v>
          </cell>
          <cell r="C173" t="str">
            <v>Ревуненкова Анастасия</v>
          </cell>
          <cell r="D173">
            <v>35185</v>
          </cell>
          <cell r="E173" t="str">
            <v>2р</v>
          </cell>
          <cell r="F173" t="str">
            <v>Ярославская</v>
          </cell>
          <cell r="G173" t="str">
            <v>Ярославль, ГОБУ ЯО СДЮСШОР</v>
          </cell>
          <cell r="H173" t="str">
            <v>Лузина И.Н.</v>
          </cell>
          <cell r="I173">
            <v>400</v>
          </cell>
        </row>
        <row r="174">
          <cell r="C174" t="str">
            <v>Афанасьева Анна</v>
          </cell>
          <cell r="D174">
            <v>34927</v>
          </cell>
          <cell r="E174" t="str">
            <v>2р</v>
          </cell>
          <cell r="F174" t="str">
            <v>Ярославская</v>
          </cell>
          <cell r="G174" t="str">
            <v>Ярославль, ГОБУ ЯО СДЮСШОР</v>
          </cell>
          <cell r="H174" t="str">
            <v>Лузина И.Н.</v>
          </cell>
        </row>
        <row r="175">
          <cell r="B175">
            <v>266</v>
          </cell>
          <cell r="C175" t="str">
            <v>Жесткова Мария</v>
          </cell>
          <cell r="D175">
            <v>34960</v>
          </cell>
          <cell r="E175" t="str">
            <v>3р</v>
          </cell>
          <cell r="F175" t="str">
            <v>Ярославская</v>
          </cell>
          <cell r="G175" t="str">
            <v>Ярославль, ГОБУ ЯО СДЮСШОР</v>
          </cell>
          <cell r="H175" t="str">
            <v>Клейменов А.Н.</v>
          </cell>
          <cell r="I175" t="str">
            <v>5000 м с/х</v>
          </cell>
        </row>
        <row r="176">
          <cell r="C176" t="str">
            <v>Чагина Анастасия</v>
          </cell>
          <cell r="D176">
            <v>34984</v>
          </cell>
          <cell r="E176" t="str">
            <v>3р</v>
          </cell>
          <cell r="F176" t="str">
            <v>Ярославская</v>
          </cell>
          <cell r="G176" t="str">
            <v>Ярославль, ГОБУ ЯО СДЮСШОР</v>
          </cell>
          <cell r="H176" t="str">
            <v>Клейменов А.Н.</v>
          </cell>
          <cell r="I176">
            <v>400</v>
          </cell>
        </row>
        <row r="177">
          <cell r="B177">
            <v>270</v>
          </cell>
          <cell r="C177" t="str">
            <v>Петухова Александра</v>
          </cell>
          <cell r="D177">
            <v>34871</v>
          </cell>
          <cell r="E177" t="str">
            <v>3р</v>
          </cell>
          <cell r="F177" t="str">
            <v>Ярославская</v>
          </cell>
          <cell r="G177" t="str">
            <v>Ярославль, ГОБУ ЯО СДЮСШОР</v>
          </cell>
          <cell r="H177" t="str">
            <v>бр. Нальгиева А.А.</v>
          </cell>
          <cell r="I177" t="str">
            <v>ядро</v>
          </cell>
        </row>
        <row r="178">
          <cell r="B178">
            <v>274</v>
          </cell>
          <cell r="C178" t="str">
            <v>Арутюнова Дарья</v>
          </cell>
          <cell r="D178">
            <v>35145</v>
          </cell>
          <cell r="E178" t="str">
            <v>КМС</v>
          </cell>
          <cell r="F178" t="str">
            <v>Ярославская</v>
          </cell>
          <cell r="G178" t="str">
            <v>Ярославль, ГОБУ ЯО СДЮСШОР</v>
          </cell>
          <cell r="H178" t="str">
            <v>бр. Бабашкина В.М.</v>
          </cell>
          <cell r="I178" t="str">
            <v>высота</v>
          </cell>
        </row>
        <row r="179">
          <cell r="B179">
            <v>276</v>
          </cell>
          <cell r="C179" t="str">
            <v>Федотова Елена</v>
          </cell>
          <cell r="D179">
            <v>34820</v>
          </cell>
          <cell r="E179" t="str">
            <v>2р</v>
          </cell>
          <cell r="F179" t="str">
            <v>Ярославская</v>
          </cell>
          <cell r="G179" t="str">
            <v>Ярославль, ГОБУ ЯО СДЮСШОР</v>
          </cell>
          <cell r="H179" t="str">
            <v>бр. Бабашкина В.М.</v>
          </cell>
          <cell r="I179" t="str">
            <v>высота</v>
          </cell>
        </row>
        <row r="180">
          <cell r="B180">
            <v>277</v>
          </cell>
          <cell r="C180" t="str">
            <v>Молькова Таисия</v>
          </cell>
          <cell r="D180">
            <v>34840</v>
          </cell>
          <cell r="E180" t="str">
            <v>КМС</v>
          </cell>
          <cell r="F180" t="str">
            <v>Ярославская</v>
          </cell>
          <cell r="G180" t="str">
            <v>Ярославль, ГОБУ ЯО СДЮСШОР</v>
          </cell>
          <cell r="H180" t="str">
            <v>Скулябин А.Б.</v>
          </cell>
        </row>
        <row r="181">
          <cell r="B181">
            <v>101</v>
          </cell>
          <cell r="C181" t="str">
            <v>Конькова Анна</v>
          </cell>
          <cell r="D181">
            <v>33149</v>
          </cell>
          <cell r="E181" t="str">
            <v>КМС</v>
          </cell>
          <cell r="F181" t="str">
            <v>Ярославская</v>
          </cell>
          <cell r="G181" t="str">
            <v>Ярославль, СДЮСШОР-19</v>
          </cell>
          <cell r="H181" t="str">
            <v>Тюленев С.А.</v>
          </cell>
          <cell r="I181">
            <v>400</v>
          </cell>
        </row>
        <row r="182">
          <cell r="B182">
            <v>102</v>
          </cell>
          <cell r="C182" t="str">
            <v>Озерова Анна</v>
          </cell>
          <cell r="D182">
            <v>33798</v>
          </cell>
          <cell r="E182" t="str">
            <v>1р</v>
          </cell>
          <cell r="F182" t="str">
            <v>Ярославская</v>
          </cell>
          <cell r="G182" t="str">
            <v>Ярославль, СДЮСШОР-19</v>
          </cell>
          <cell r="H182" t="str">
            <v>Тюленев С.А.</v>
          </cell>
        </row>
        <row r="183">
          <cell r="B183">
            <v>103</v>
          </cell>
          <cell r="C183" t="str">
            <v>Овцынова Алёна</v>
          </cell>
          <cell r="D183">
            <v>34032</v>
          </cell>
          <cell r="E183" t="str">
            <v>1р</v>
          </cell>
          <cell r="F183" t="str">
            <v>Ярославская</v>
          </cell>
          <cell r="G183" t="str">
            <v>Ярославль, СДЮСШОР-19</v>
          </cell>
          <cell r="H183" t="str">
            <v>Тюленев С.А., Бордукова Н.А.</v>
          </cell>
        </row>
        <row r="184">
          <cell r="B184">
            <v>105</v>
          </cell>
          <cell r="C184" t="str">
            <v>Герасина Елизавета</v>
          </cell>
          <cell r="D184">
            <v>34812</v>
          </cell>
          <cell r="E184" t="str">
            <v>1р</v>
          </cell>
          <cell r="F184" t="str">
            <v>Ярославская</v>
          </cell>
          <cell r="G184" t="str">
            <v>Ярославль, СДЮСШОР-19</v>
          </cell>
          <cell r="H184" t="str">
            <v>Тюленев С.А.</v>
          </cell>
          <cell r="I184">
            <v>400</v>
          </cell>
        </row>
        <row r="185">
          <cell r="B185">
            <v>106</v>
          </cell>
          <cell r="C185" t="str">
            <v>Третьякова Наталия</v>
          </cell>
          <cell r="D185">
            <v>35047</v>
          </cell>
          <cell r="E185" t="str">
            <v>1р</v>
          </cell>
          <cell r="F185" t="str">
            <v>Ярославская</v>
          </cell>
          <cell r="G185" t="str">
            <v>Ярославль, СДЮСШОР-19</v>
          </cell>
          <cell r="H185" t="str">
            <v>Тюленев С.А.</v>
          </cell>
          <cell r="I185">
            <v>400</v>
          </cell>
        </row>
        <row r="186">
          <cell r="B186">
            <v>107</v>
          </cell>
          <cell r="C186" t="str">
            <v>Мельникова Дарья</v>
          </cell>
          <cell r="D186">
            <v>35032</v>
          </cell>
          <cell r="E186" t="str">
            <v>1р</v>
          </cell>
          <cell r="F186" t="str">
            <v>Ярославская</v>
          </cell>
          <cell r="G186" t="str">
            <v>Ярославль, СДЮСШОР-19</v>
          </cell>
          <cell r="H186" t="str">
            <v>Тюленев С.А.</v>
          </cell>
          <cell r="I186">
            <v>1500</v>
          </cell>
        </row>
        <row r="187">
          <cell r="B187">
            <v>108</v>
          </cell>
          <cell r="C187" t="str">
            <v>Виноградова Полина</v>
          </cell>
          <cell r="D187">
            <v>35214</v>
          </cell>
          <cell r="E187" t="str">
            <v>1р</v>
          </cell>
          <cell r="F187" t="str">
            <v>Ярославская</v>
          </cell>
          <cell r="G187" t="str">
            <v>Ярославль, СДЮСШОР-19</v>
          </cell>
          <cell r="H187" t="str">
            <v>Тюленев С.А.</v>
          </cell>
        </row>
        <row r="188">
          <cell r="B188">
            <v>109</v>
          </cell>
          <cell r="C188" t="str">
            <v>Шерстюкова Кристина</v>
          </cell>
          <cell r="D188">
            <v>35262</v>
          </cell>
          <cell r="E188" t="str">
            <v>2р</v>
          </cell>
          <cell r="F188" t="str">
            <v>Ярославская</v>
          </cell>
          <cell r="G188" t="str">
            <v>Ярославль, СДЮСШОР-19</v>
          </cell>
          <cell r="H188" t="str">
            <v>Тюленев С.А.</v>
          </cell>
          <cell r="I188">
            <v>60</v>
          </cell>
        </row>
        <row r="189">
          <cell r="B189">
            <v>110</v>
          </cell>
          <cell r="C189" t="str">
            <v>Банько Виктория</v>
          </cell>
          <cell r="D189">
            <v>34743</v>
          </cell>
          <cell r="E189" t="str">
            <v>2р</v>
          </cell>
          <cell r="F189" t="str">
            <v>Ярославская</v>
          </cell>
          <cell r="G189" t="str">
            <v>Ярославль, СДЮСШОР-19</v>
          </cell>
          <cell r="H189" t="str">
            <v>Тюленев С.А.</v>
          </cell>
          <cell r="I189">
            <v>400</v>
          </cell>
        </row>
        <row r="190">
          <cell r="B190">
            <v>111</v>
          </cell>
          <cell r="C190" t="str">
            <v>Загидуллина Карина</v>
          </cell>
          <cell r="D190">
            <v>35334</v>
          </cell>
          <cell r="E190" t="str">
            <v>1р</v>
          </cell>
          <cell r="F190" t="str">
            <v>Ярославская</v>
          </cell>
          <cell r="G190" t="str">
            <v>Ярославль, СДЮСШОР-19</v>
          </cell>
          <cell r="H190" t="str">
            <v>Тюленев С.А.</v>
          </cell>
          <cell r="I190">
            <v>60</v>
          </cell>
        </row>
        <row r="191">
          <cell r="B191">
            <v>117</v>
          </cell>
          <cell r="C191" t="str">
            <v>Белостоцкая Мария</v>
          </cell>
          <cell r="D191">
            <v>31839</v>
          </cell>
          <cell r="E191" t="str">
            <v>1р</v>
          </cell>
          <cell r="F191" t="str">
            <v>Ярославская</v>
          </cell>
          <cell r="G191" t="str">
            <v>Ярославль, СДЮСШОР-19</v>
          </cell>
          <cell r="H191" t="str">
            <v>Воронин Е.А.</v>
          </cell>
          <cell r="I191" t="str">
            <v>высота</v>
          </cell>
        </row>
        <row r="192">
          <cell r="B192">
            <v>119</v>
          </cell>
          <cell r="C192" t="str">
            <v>Иванова Надежда</v>
          </cell>
          <cell r="D192">
            <v>35590</v>
          </cell>
          <cell r="E192" t="str">
            <v>3р</v>
          </cell>
          <cell r="F192" t="str">
            <v>Ярославская</v>
          </cell>
          <cell r="G192" t="str">
            <v>Ярославль, СДЮСШОР-19</v>
          </cell>
          <cell r="H192" t="str">
            <v>Валяева С.П.</v>
          </cell>
          <cell r="I192">
            <v>60</v>
          </cell>
        </row>
        <row r="193">
          <cell r="B193">
            <v>121</v>
          </cell>
          <cell r="C193" t="str">
            <v>Степичева Татьяна</v>
          </cell>
          <cell r="D193">
            <v>35458</v>
          </cell>
          <cell r="E193" t="str">
            <v>1р</v>
          </cell>
          <cell r="F193" t="str">
            <v>Ярославская</v>
          </cell>
          <cell r="G193" t="str">
            <v>Ярославль, СДЮСШОР-19</v>
          </cell>
          <cell r="H193" t="str">
            <v>Таракановы Ю.Ф., А.В.</v>
          </cell>
          <cell r="I193">
            <v>1500</v>
          </cell>
        </row>
        <row r="194">
          <cell r="B194">
            <v>127</v>
          </cell>
          <cell r="C194" t="str">
            <v>Титова Карина</v>
          </cell>
          <cell r="D194">
            <v>35693</v>
          </cell>
          <cell r="E194" t="str">
            <v>3р</v>
          </cell>
          <cell r="F194" t="str">
            <v>Ярославская</v>
          </cell>
          <cell r="G194" t="str">
            <v>Ярославль, СДЮСШОР-19</v>
          </cell>
          <cell r="H194" t="str">
            <v>Таракановы Ю.Ф., А.В.</v>
          </cell>
          <cell r="I194">
            <v>400</v>
          </cell>
        </row>
        <row r="195">
          <cell r="B195">
            <v>128</v>
          </cell>
          <cell r="C195" t="str">
            <v>Поспелова Марина</v>
          </cell>
          <cell r="D195">
            <v>33077</v>
          </cell>
          <cell r="E195" t="str">
            <v>МС</v>
          </cell>
          <cell r="F195" t="str">
            <v>Ярославская</v>
          </cell>
          <cell r="G195" t="str">
            <v>Ярославль, СДЮСШОР-19</v>
          </cell>
          <cell r="H195" t="str">
            <v>Круговой К.Н.</v>
          </cell>
          <cell r="I195">
            <v>400</v>
          </cell>
        </row>
        <row r="196">
          <cell r="B196">
            <v>137</v>
          </cell>
          <cell r="C196" t="str">
            <v>Суслова Алёна</v>
          </cell>
          <cell r="D196">
            <v>35538</v>
          </cell>
          <cell r="E196" t="str">
            <v>1р</v>
          </cell>
          <cell r="F196" t="str">
            <v>Ярославская</v>
          </cell>
          <cell r="G196" t="str">
            <v>Ярославль, СДЮСШОР-19</v>
          </cell>
          <cell r="H196" t="str">
            <v>Сошников А.В.</v>
          </cell>
          <cell r="I196">
            <v>400</v>
          </cell>
        </row>
        <row r="197">
          <cell r="B197">
            <v>601</v>
          </cell>
          <cell r="C197" t="str">
            <v>Платонова Екатерина</v>
          </cell>
          <cell r="D197">
            <v>33876</v>
          </cell>
          <cell r="E197" t="str">
            <v>1р</v>
          </cell>
          <cell r="F197" t="str">
            <v>Ярославская</v>
          </cell>
          <cell r="G197" t="str">
            <v>Ярославль, СДЮСШОР-1</v>
          </cell>
          <cell r="H197" t="str">
            <v>Кузнецова Н.И.</v>
          </cell>
          <cell r="I197">
            <v>60</v>
          </cell>
        </row>
        <row r="198">
          <cell r="B198">
            <v>631</v>
          </cell>
          <cell r="C198" t="str">
            <v>Тихонович Кристина</v>
          </cell>
          <cell r="D198">
            <v>33619</v>
          </cell>
          <cell r="E198" t="str">
            <v>1р</v>
          </cell>
          <cell r="F198" t="str">
            <v>Ярославская</v>
          </cell>
          <cell r="G198" t="str">
            <v>Ярославль, СДЮСШОР-1</v>
          </cell>
          <cell r="H198" t="str">
            <v>Кузнецова Н.И.</v>
          </cell>
          <cell r="I198">
            <v>60</v>
          </cell>
        </row>
        <row r="199">
          <cell r="B199">
            <v>315</v>
          </cell>
          <cell r="C199" t="str">
            <v>Петрова Олеся</v>
          </cell>
          <cell r="D199">
            <v>33867</v>
          </cell>
          <cell r="E199" t="str">
            <v>2р</v>
          </cell>
          <cell r="F199" t="str">
            <v>Ярославская</v>
          </cell>
          <cell r="G199" t="str">
            <v>Ярославль, ГОБУ ЯО СДЮСШОР</v>
          </cell>
          <cell r="H199" t="str">
            <v>Клейменов А.Н.</v>
          </cell>
          <cell r="I199">
            <v>400</v>
          </cell>
        </row>
        <row r="200">
          <cell r="B200">
            <v>605</v>
          </cell>
          <cell r="C200" t="str">
            <v>Дмитриева Алина</v>
          </cell>
          <cell r="D200">
            <v>35768</v>
          </cell>
          <cell r="E200" t="str">
            <v>2р</v>
          </cell>
          <cell r="F200" t="str">
            <v>Ярославская</v>
          </cell>
          <cell r="G200" t="str">
            <v>Рыбинск, СДЮСШОР-2</v>
          </cell>
          <cell r="H200" t="str">
            <v>Кузнецова А.Л.</v>
          </cell>
          <cell r="I200">
            <v>60</v>
          </cell>
        </row>
        <row r="201">
          <cell r="B201">
            <v>591</v>
          </cell>
          <cell r="C201" t="str">
            <v>Артемьева Светлана</v>
          </cell>
          <cell r="D201">
            <v>1994</v>
          </cell>
          <cell r="E201" t="str">
            <v>1р</v>
          </cell>
          <cell r="F201" t="str">
            <v>Ярославская</v>
          </cell>
          <cell r="G201" t="str">
            <v>Рыбинск, СДЮСШОР-8</v>
          </cell>
          <cell r="H201" t="str">
            <v>Филимонова О.А.</v>
          </cell>
          <cell r="I201">
            <v>60</v>
          </cell>
        </row>
        <row r="202">
          <cell r="B202">
            <v>609</v>
          </cell>
          <cell r="C202" t="str">
            <v>Дружинина Арина</v>
          </cell>
          <cell r="D202">
            <v>36081</v>
          </cell>
          <cell r="E202" t="str">
            <v>2р</v>
          </cell>
          <cell r="F202" t="str">
            <v>Вологодская</v>
          </cell>
          <cell r="G202" t="str">
            <v>Белозерск, ДЮЦ</v>
          </cell>
          <cell r="H202" t="str">
            <v>Савин О.А.</v>
          </cell>
          <cell r="I202">
            <v>1500</v>
          </cell>
        </row>
        <row r="203">
          <cell r="B203">
            <v>613</v>
          </cell>
          <cell r="C203" t="str">
            <v>Баранова Олеся</v>
          </cell>
          <cell r="D203">
            <v>1992</v>
          </cell>
          <cell r="E203" t="str">
            <v>1р</v>
          </cell>
          <cell r="F203" t="str">
            <v>Вологодская</v>
          </cell>
          <cell r="G203" t="str">
            <v>Вологда, ВИПЭ</v>
          </cell>
          <cell r="H203" t="str">
            <v>Фомичёв А.В.</v>
          </cell>
          <cell r="I203">
            <v>1500</v>
          </cell>
        </row>
        <row r="204">
          <cell r="B204">
            <v>619</v>
          </cell>
          <cell r="C204" t="str">
            <v>Парфёнова Татьяна</v>
          </cell>
          <cell r="D204">
            <v>1992</v>
          </cell>
          <cell r="E204" t="str">
            <v>1р</v>
          </cell>
          <cell r="F204" t="str">
            <v>Вологодская</v>
          </cell>
          <cell r="G204" t="str">
            <v>Вологда, ВИПЭ</v>
          </cell>
          <cell r="H204" t="str">
            <v>Фомичёв А.В.</v>
          </cell>
          <cell r="I204">
            <v>1500</v>
          </cell>
        </row>
        <row r="205">
          <cell r="B205">
            <v>618</v>
          </cell>
          <cell r="C205" t="str">
            <v>Кудрявцева Анастасия</v>
          </cell>
          <cell r="D205">
            <v>1996</v>
          </cell>
          <cell r="E205" t="str">
            <v>2р</v>
          </cell>
          <cell r="F205" t="str">
            <v>Владимирская</v>
          </cell>
          <cell r="G205" t="str">
            <v>Александров, ДЮСШ</v>
          </cell>
          <cell r="H205" t="str">
            <v>Сычев А.С.</v>
          </cell>
        </row>
        <row r="206">
          <cell r="B206">
            <v>624</v>
          </cell>
          <cell r="C206" t="str">
            <v>Белова Диана</v>
          </cell>
          <cell r="D206">
            <v>1994</v>
          </cell>
          <cell r="F206" t="str">
            <v>Вологодская</v>
          </cell>
          <cell r="G206" t="str">
            <v>Шексна, ДЮСШ</v>
          </cell>
          <cell r="H206" t="str">
            <v>Воробьёва О.Н.</v>
          </cell>
        </row>
        <row r="207">
          <cell r="B207">
            <v>633</v>
          </cell>
          <cell r="C207" t="str">
            <v>Бабаева Надежда</v>
          </cell>
          <cell r="D207">
            <v>1993</v>
          </cell>
          <cell r="E207" t="str">
            <v>1р</v>
          </cell>
          <cell r="F207" t="str">
            <v>Вологодская</v>
          </cell>
          <cell r="G207" t="str">
            <v>Череповец, ДЮСШ-2</v>
          </cell>
          <cell r="H207" t="str">
            <v>Купцова Е.А.</v>
          </cell>
          <cell r="I207">
            <v>400</v>
          </cell>
        </row>
        <row r="208">
          <cell r="B208">
            <v>632</v>
          </cell>
          <cell r="C208" t="str">
            <v>Степанова Елизавета</v>
          </cell>
          <cell r="D208">
            <v>1996</v>
          </cell>
          <cell r="E208" t="str">
            <v>1р</v>
          </cell>
          <cell r="F208" t="str">
            <v>Вологодская</v>
          </cell>
          <cell r="G208" t="str">
            <v>Череповец, ДЮСШ-2</v>
          </cell>
          <cell r="H208" t="str">
            <v>Купцова Е.А.</v>
          </cell>
          <cell r="I208">
            <v>60</v>
          </cell>
        </row>
        <row r="209">
          <cell r="B209">
            <v>145</v>
          </cell>
          <cell r="C209" t="str">
            <v>Маханова Ксения</v>
          </cell>
          <cell r="D209">
            <v>34144</v>
          </cell>
          <cell r="E209" t="str">
            <v>2р</v>
          </cell>
          <cell r="F209" t="str">
            <v>Ярославская</v>
          </cell>
          <cell r="G209" t="str">
            <v>Ярославль, СДЮСШОР-19</v>
          </cell>
          <cell r="H209" t="str">
            <v>Станкевич В.А.</v>
          </cell>
          <cell r="I209">
            <v>60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мандатная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6,7-и б"/>
      <sheetName val="2 сп"/>
      <sheetName val="3 сп"/>
      <sheetName val="ходьба"/>
      <sheetName val="эст.ж"/>
      <sheetName val="эст.м"/>
      <sheetName val="финалы"/>
      <sheetName val="коман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290</v>
          </cell>
          <cell r="C3" t="str">
            <v>Осипов Максим</v>
          </cell>
          <cell r="D3">
            <v>34544</v>
          </cell>
          <cell r="E3" t="str">
            <v>КМС</v>
          </cell>
          <cell r="F3" t="str">
            <v>Вологодская</v>
          </cell>
          <cell r="G3" t="str">
            <v>Череповец, ДЮСШ-2</v>
          </cell>
          <cell r="H3" t="str">
            <v>Зайцева Л.Н.</v>
          </cell>
        </row>
        <row r="4">
          <cell r="B4">
            <v>309</v>
          </cell>
          <cell r="C4" t="str">
            <v>Новослугин Максим</v>
          </cell>
          <cell r="D4">
            <v>34932</v>
          </cell>
          <cell r="E4" t="str">
            <v>2р</v>
          </cell>
          <cell r="F4" t="str">
            <v>Вологодская</v>
          </cell>
          <cell r="G4" t="str">
            <v>Вологда, ДЮСШ "Спартак"</v>
          </cell>
          <cell r="H4" t="str">
            <v>Воробьёва Н.Н.</v>
          </cell>
        </row>
        <row r="5">
          <cell r="B5">
            <v>310</v>
          </cell>
          <cell r="C5" t="str">
            <v>Смирнов Антон</v>
          </cell>
          <cell r="D5">
            <v>34867</v>
          </cell>
          <cell r="E5" t="str">
            <v>2р</v>
          </cell>
          <cell r="F5" t="str">
            <v>Вологодская</v>
          </cell>
          <cell r="G5" t="str">
            <v>Вологда, ДЮСШ "Спартак"</v>
          </cell>
          <cell r="H5" t="str">
            <v>Воробьёва Н.Н.</v>
          </cell>
        </row>
        <row r="6">
          <cell r="B6">
            <v>311</v>
          </cell>
          <cell r="C6" t="str">
            <v>Припузов Алексей</v>
          </cell>
          <cell r="D6">
            <v>35357</v>
          </cell>
          <cell r="E6" t="str">
            <v>2р</v>
          </cell>
          <cell r="F6" t="str">
            <v>Вологодская</v>
          </cell>
          <cell r="G6" t="str">
            <v>Вологда, ДЮСШ "Спартак"</v>
          </cell>
          <cell r="H6" t="str">
            <v>Волков В.Н.</v>
          </cell>
        </row>
        <row r="7">
          <cell r="B7">
            <v>312</v>
          </cell>
          <cell r="C7" t="str">
            <v>Кошелев Александр</v>
          </cell>
          <cell r="D7">
            <v>35446</v>
          </cell>
          <cell r="E7" t="str">
            <v>2р</v>
          </cell>
          <cell r="F7" t="str">
            <v>Вологодская</v>
          </cell>
          <cell r="G7" t="str">
            <v>Вологда, ДЮСШ "Спартак"</v>
          </cell>
          <cell r="H7" t="str">
            <v>Кошелев Е.Ю., Воробьёва Н.Н.</v>
          </cell>
        </row>
        <row r="8">
          <cell r="B8">
            <v>279</v>
          </cell>
          <cell r="C8" t="str">
            <v>Евдокимов Юрий</v>
          </cell>
          <cell r="D8">
            <v>1988</v>
          </cell>
          <cell r="E8" t="str">
            <v>МС</v>
          </cell>
          <cell r="F8" t="str">
            <v>Вологодская</v>
          </cell>
          <cell r="G8" t="str">
            <v>Череповец, ДЮСШ-2</v>
          </cell>
          <cell r="H8" t="str">
            <v>Смелов Н.А., Смирнов В.А.</v>
          </cell>
        </row>
        <row r="9">
          <cell r="B9">
            <v>280</v>
          </cell>
          <cell r="C9" t="str">
            <v>Петряшов Константин</v>
          </cell>
          <cell r="D9">
            <v>1983</v>
          </cell>
          <cell r="E9" t="str">
            <v>МС</v>
          </cell>
          <cell r="F9" t="str">
            <v>Вологодская</v>
          </cell>
          <cell r="H9" t="str">
            <v>Смирнов В.А.</v>
          </cell>
        </row>
        <row r="10">
          <cell r="B10">
            <v>281</v>
          </cell>
          <cell r="C10" t="str">
            <v>Иванов Антон</v>
          </cell>
          <cell r="D10">
            <v>1984</v>
          </cell>
          <cell r="E10" t="str">
            <v>МС</v>
          </cell>
          <cell r="F10" t="str">
            <v>Вологодская</v>
          </cell>
          <cell r="H10" t="str">
            <v>Груздев А.А.</v>
          </cell>
        </row>
        <row r="11">
          <cell r="B11">
            <v>282</v>
          </cell>
          <cell r="C11" t="str">
            <v>Воробьёв Александр</v>
          </cell>
          <cell r="D11">
            <v>1985</v>
          </cell>
          <cell r="E11" t="str">
            <v>КМС</v>
          </cell>
          <cell r="F11" t="str">
            <v>Вологодская</v>
          </cell>
          <cell r="G11" t="str">
            <v>Череповец, ДЮСШ-2</v>
          </cell>
          <cell r="H11" t="str">
            <v>Кошелев Е.Ю.</v>
          </cell>
        </row>
        <row r="12">
          <cell r="B12">
            <v>287</v>
          </cell>
          <cell r="C12" t="str">
            <v>Митусов Николай</v>
          </cell>
          <cell r="D12">
            <v>1992</v>
          </cell>
          <cell r="E12" t="str">
            <v>1р</v>
          </cell>
          <cell r="F12" t="str">
            <v>Вологодская</v>
          </cell>
          <cell r="H12" t="str">
            <v>Фомичев А.И.</v>
          </cell>
        </row>
        <row r="13">
          <cell r="B13">
            <v>288</v>
          </cell>
          <cell r="C13" t="str">
            <v>Тельтевский Иван</v>
          </cell>
          <cell r="D13">
            <v>1992</v>
          </cell>
          <cell r="E13" t="str">
            <v>1р</v>
          </cell>
          <cell r="F13" t="str">
            <v>Вологодская</v>
          </cell>
          <cell r="H13" t="str">
            <v>Бурчевский</v>
          </cell>
        </row>
        <row r="14">
          <cell r="B14">
            <v>289</v>
          </cell>
          <cell r="C14" t="str">
            <v>Шкуропатов Дмитрий</v>
          </cell>
          <cell r="D14">
            <v>1993</v>
          </cell>
          <cell r="E14" t="str">
            <v>КМС</v>
          </cell>
          <cell r="F14" t="str">
            <v>Вологодская</v>
          </cell>
          <cell r="G14" t="str">
            <v>Череповец, ДЮСШ-2</v>
          </cell>
          <cell r="H14" t="str">
            <v>Смелов Н.А., Демин А.М.</v>
          </cell>
        </row>
        <row r="15">
          <cell r="B15">
            <v>291</v>
          </cell>
          <cell r="C15" t="str">
            <v>Икконен Илья</v>
          </cell>
          <cell r="D15">
            <v>1994</v>
          </cell>
          <cell r="E15" t="str">
            <v>1р</v>
          </cell>
          <cell r="F15" t="str">
            <v>Вологодская</v>
          </cell>
          <cell r="G15" t="str">
            <v>Череповец, ДЮСШ-2</v>
          </cell>
          <cell r="H15" t="str">
            <v>Столбова О.В., Лебедев А.В.</v>
          </cell>
        </row>
        <row r="16">
          <cell r="B16">
            <v>292</v>
          </cell>
          <cell r="C16" t="str">
            <v>Маликов Евгений</v>
          </cell>
          <cell r="D16">
            <v>1994</v>
          </cell>
          <cell r="E16" t="str">
            <v>1р</v>
          </cell>
          <cell r="F16" t="str">
            <v>Вологодская</v>
          </cell>
          <cell r="G16" t="str">
            <v>Череповец, ДЮСШ-2</v>
          </cell>
          <cell r="H16" t="str">
            <v>Полторацкий С.В.</v>
          </cell>
        </row>
        <row r="17">
          <cell r="B17">
            <v>293</v>
          </cell>
          <cell r="C17" t="str">
            <v>Зуев Дмитрий</v>
          </cell>
          <cell r="D17">
            <v>1993</v>
          </cell>
          <cell r="E17" t="str">
            <v>1р</v>
          </cell>
          <cell r="F17" t="str">
            <v>Вологодская</v>
          </cell>
          <cell r="G17" t="str">
            <v>Сокол</v>
          </cell>
          <cell r="H17" t="str">
            <v>Лазарев М.Г.</v>
          </cell>
        </row>
        <row r="18">
          <cell r="B18">
            <v>295</v>
          </cell>
          <cell r="C18" t="str">
            <v>Бобылев Семен</v>
          </cell>
          <cell r="D18">
            <v>1995</v>
          </cell>
          <cell r="E18" t="str">
            <v>2р</v>
          </cell>
          <cell r="F18" t="str">
            <v>Вологодская</v>
          </cell>
          <cell r="G18" t="str">
            <v>Череповец, ДЮСШ-2</v>
          </cell>
          <cell r="H18" t="str">
            <v>Боголюбов В.Л.</v>
          </cell>
        </row>
        <row r="19">
          <cell r="B19">
            <v>297</v>
          </cell>
          <cell r="C19" t="str">
            <v>Филатьев Денис</v>
          </cell>
          <cell r="D19">
            <v>1995</v>
          </cell>
          <cell r="E19" t="str">
            <v>1р</v>
          </cell>
          <cell r="F19" t="str">
            <v>Вологодская</v>
          </cell>
          <cell r="G19" t="str">
            <v>Череповец, ДЮСШ-2</v>
          </cell>
          <cell r="H19" t="str">
            <v>Полторацкий С.В.</v>
          </cell>
        </row>
        <row r="20">
          <cell r="B20">
            <v>299</v>
          </cell>
          <cell r="C20" t="str">
            <v>Мурашко Александр</v>
          </cell>
          <cell r="D20">
            <v>1994</v>
          </cell>
          <cell r="E20" t="str">
            <v>1р</v>
          </cell>
          <cell r="F20" t="str">
            <v>Вологодская</v>
          </cell>
          <cell r="G20" t="str">
            <v>Череповец, ДЮСШ-2</v>
          </cell>
          <cell r="H20" t="str">
            <v>Боголюбов В.Л.</v>
          </cell>
        </row>
        <row r="21">
          <cell r="B21">
            <v>300</v>
          </cell>
          <cell r="C21" t="str">
            <v>Замякин Антон</v>
          </cell>
          <cell r="D21">
            <v>1993</v>
          </cell>
          <cell r="E21" t="str">
            <v>1р</v>
          </cell>
          <cell r="F21" t="str">
            <v>Вологодская</v>
          </cell>
          <cell r="G21" t="str">
            <v>Череповец, ДЮСШ-2</v>
          </cell>
          <cell r="H21" t="str">
            <v>Столбова О.В.</v>
          </cell>
        </row>
        <row r="22">
          <cell r="B22">
            <v>301</v>
          </cell>
          <cell r="C22" t="str">
            <v>Прокопов Дмитрий</v>
          </cell>
          <cell r="D22">
            <v>1994</v>
          </cell>
          <cell r="E22" t="str">
            <v>2р</v>
          </cell>
          <cell r="F22" t="str">
            <v>Вологодская</v>
          </cell>
          <cell r="G22" t="str">
            <v>Череповец, ДЮСШ-2</v>
          </cell>
          <cell r="H22" t="str">
            <v>Полторацкий С.В., Дёмин А.М.</v>
          </cell>
        </row>
        <row r="23">
          <cell r="B23">
            <v>302</v>
          </cell>
          <cell r="C23" t="str">
            <v>Чистяков Герман</v>
          </cell>
          <cell r="D23">
            <v>1995</v>
          </cell>
          <cell r="E23" t="str">
            <v>2р</v>
          </cell>
          <cell r="F23" t="str">
            <v>Вологодская</v>
          </cell>
          <cell r="G23" t="str">
            <v>Череповец, ДЮСШ-2</v>
          </cell>
          <cell r="H23" t="str">
            <v>Боголюбов В.Л.</v>
          </cell>
        </row>
        <row r="24">
          <cell r="B24">
            <v>303</v>
          </cell>
          <cell r="C24" t="str">
            <v>Карбовский Илья</v>
          </cell>
          <cell r="D24">
            <v>1996</v>
          </cell>
          <cell r="E24" t="str">
            <v>2р</v>
          </cell>
          <cell r="F24" t="str">
            <v>Вологодская</v>
          </cell>
          <cell r="G24" t="str">
            <v>Череповец, ДЮСШ-2</v>
          </cell>
          <cell r="H24" t="str">
            <v>Боголюбов В.Л.</v>
          </cell>
        </row>
        <row r="25">
          <cell r="B25">
            <v>285</v>
          </cell>
          <cell r="C25" t="str">
            <v>Ваулин Семен</v>
          </cell>
          <cell r="D25">
            <v>1991</v>
          </cell>
          <cell r="E25" t="str">
            <v>1р</v>
          </cell>
          <cell r="F25" t="str">
            <v>Вологодская</v>
          </cell>
          <cell r="G25" t="str">
            <v>Вологда, ДЮСШ "Спартак"</v>
          </cell>
          <cell r="H25" t="str">
            <v>Кошелев Е.Ю., Черепанов П.И.</v>
          </cell>
        </row>
        <row r="26">
          <cell r="B26">
            <v>306</v>
          </cell>
          <cell r="C26" t="str">
            <v>Одров Владимир</v>
          </cell>
          <cell r="D26">
            <v>1996</v>
          </cell>
          <cell r="E26" t="str">
            <v>2р</v>
          </cell>
          <cell r="F26" t="str">
            <v>Вологодская</v>
          </cell>
          <cell r="G26" t="str">
            <v>Череповец, ДЮСШ-2</v>
          </cell>
          <cell r="H26" t="str">
            <v>Боголюбов В.Л.</v>
          </cell>
        </row>
        <row r="27">
          <cell r="B27">
            <v>308</v>
          </cell>
          <cell r="C27" t="str">
            <v>Шляпкин Евгений</v>
          </cell>
          <cell r="D27">
            <v>1995</v>
          </cell>
          <cell r="E27" t="str">
            <v>2р</v>
          </cell>
          <cell r="F27" t="str">
            <v>Вологодская</v>
          </cell>
          <cell r="G27" t="str">
            <v>Череповец, ДЮСШ-2</v>
          </cell>
          <cell r="H27" t="str">
            <v>Полторацкий С.В.</v>
          </cell>
        </row>
        <row r="28">
          <cell r="B28">
            <v>197</v>
          </cell>
          <cell r="C28" t="str">
            <v>Герасимов Сергей</v>
          </cell>
          <cell r="D28">
            <v>30499</v>
          </cell>
          <cell r="E28" t="str">
            <v>КМС</v>
          </cell>
          <cell r="F28" t="str">
            <v>Костромская</v>
          </cell>
          <cell r="G28" t="str">
            <v>Кострома, КОСДЮСШОР</v>
          </cell>
          <cell r="H28" t="str">
            <v>Дружков А.Н.</v>
          </cell>
        </row>
        <row r="29">
          <cell r="B29">
            <v>198</v>
          </cell>
          <cell r="C29" t="str">
            <v>Шакиров Илья</v>
          </cell>
          <cell r="D29">
            <v>32298</v>
          </cell>
          <cell r="E29" t="str">
            <v>КМС</v>
          </cell>
          <cell r="F29" t="str">
            <v>Костромская</v>
          </cell>
          <cell r="G29" t="str">
            <v>Кострома, КОСДЮСШОР</v>
          </cell>
          <cell r="H29" t="str">
            <v>Дружков А.Н.</v>
          </cell>
        </row>
        <row r="30">
          <cell r="B30">
            <v>200</v>
          </cell>
          <cell r="C30" t="str">
            <v>Пчельников Дмитрий</v>
          </cell>
          <cell r="D30">
            <v>33413</v>
          </cell>
          <cell r="E30" t="str">
            <v>1р</v>
          </cell>
          <cell r="F30" t="str">
            <v>Костромская</v>
          </cell>
          <cell r="G30" t="str">
            <v>Кострома, КОСДЮСШОР</v>
          </cell>
          <cell r="H30" t="str">
            <v>Дружков А.Н.</v>
          </cell>
        </row>
        <row r="31">
          <cell r="B31">
            <v>201</v>
          </cell>
          <cell r="C31" t="str">
            <v>Кузнецов Глеб</v>
          </cell>
          <cell r="D31">
            <v>33501</v>
          </cell>
          <cell r="E31" t="str">
            <v>1р</v>
          </cell>
          <cell r="F31" t="str">
            <v>Костромская</v>
          </cell>
          <cell r="G31" t="str">
            <v>Кострома, КОСДЮСШОР</v>
          </cell>
          <cell r="H31" t="str">
            <v>Ефалов Н.Л.</v>
          </cell>
        </row>
        <row r="32">
          <cell r="B32">
            <v>202</v>
          </cell>
          <cell r="C32" t="str">
            <v>Рогозин Артем</v>
          </cell>
          <cell r="D32">
            <v>33699</v>
          </cell>
          <cell r="E32" t="str">
            <v>1р</v>
          </cell>
          <cell r="F32" t="str">
            <v>Костромская</v>
          </cell>
          <cell r="G32" t="str">
            <v>Кострома, КОСДЮСШОР</v>
          </cell>
          <cell r="H32" t="str">
            <v>Дружков А.Н.</v>
          </cell>
        </row>
        <row r="33">
          <cell r="B33">
            <v>203</v>
          </cell>
          <cell r="C33" t="str">
            <v>Пономарев Алексей</v>
          </cell>
          <cell r="D33">
            <v>33149</v>
          </cell>
          <cell r="E33" t="str">
            <v>1р</v>
          </cell>
          <cell r="F33" t="str">
            <v>Костромская</v>
          </cell>
          <cell r="G33" t="str">
            <v>Кострома, КОСДЮСШОР</v>
          </cell>
          <cell r="H33" t="str">
            <v>Дружков А.Н.</v>
          </cell>
        </row>
        <row r="34">
          <cell r="B34">
            <v>207</v>
          </cell>
          <cell r="C34" t="str">
            <v>Сироткин Николай</v>
          </cell>
          <cell r="D34">
            <v>33996</v>
          </cell>
          <cell r="E34" t="str">
            <v>1р</v>
          </cell>
          <cell r="F34" t="str">
            <v>Костромская</v>
          </cell>
          <cell r="G34" t="str">
            <v>Кострома, КОСДЮСШОР</v>
          </cell>
          <cell r="H34" t="str">
            <v>Дружков А.Н.</v>
          </cell>
        </row>
        <row r="35">
          <cell r="B35">
            <v>208</v>
          </cell>
          <cell r="C35" t="str">
            <v>Баринов Александр</v>
          </cell>
          <cell r="D35">
            <v>34538</v>
          </cell>
          <cell r="E35" t="str">
            <v>1р</v>
          </cell>
          <cell r="F35" t="str">
            <v>Костромская</v>
          </cell>
          <cell r="G35" t="str">
            <v>Шарья, СДЮСШОР</v>
          </cell>
          <cell r="H35" t="str">
            <v>Аскеров А.М.</v>
          </cell>
        </row>
        <row r="36">
          <cell r="B36">
            <v>209</v>
          </cell>
          <cell r="C36" t="str">
            <v>Соколов Сергей</v>
          </cell>
          <cell r="D36">
            <v>34397</v>
          </cell>
          <cell r="E36" t="str">
            <v>1р</v>
          </cell>
          <cell r="F36" t="str">
            <v>Костромская</v>
          </cell>
          <cell r="G36" t="str">
            <v>Кострома, КОСДЮСШОР</v>
          </cell>
          <cell r="H36" t="str">
            <v>Дружков А.Н., Корягин Н.Н.</v>
          </cell>
        </row>
        <row r="37">
          <cell r="B37">
            <v>210</v>
          </cell>
          <cell r="C37" t="str">
            <v>Зинохин Роман</v>
          </cell>
          <cell r="D37">
            <v>34324</v>
          </cell>
          <cell r="E37" t="str">
            <v>2р</v>
          </cell>
          <cell r="F37" t="str">
            <v>Костромская</v>
          </cell>
          <cell r="G37" t="str">
            <v>Кострома, КОСДЮСШОР</v>
          </cell>
          <cell r="H37" t="str">
            <v>Дружков А.Н., Рычкова Ю.В.</v>
          </cell>
        </row>
        <row r="38">
          <cell r="B38">
            <v>211</v>
          </cell>
          <cell r="C38" t="str">
            <v>Рупасов Дмитрий</v>
          </cell>
          <cell r="D38">
            <v>34775</v>
          </cell>
          <cell r="E38" t="str">
            <v>1р</v>
          </cell>
          <cell r="F38" t="str">
            <v>Костромская</v>
          </cell>
          <cell r="G38" t="str">
            <v>Кострома, КОСДЮСШОР</v>
          </cell>
          <cell r="H38" t="str">
            <v>Дружков А.Н.</v>
          </cell>
        </row>
        <row r="39">
          <cell r="B39">
            <v>212</v>
          </cell>
          <cell r="C39" t="str">
            <v>Якунин Ярослав</v>
          </cell>
          <cell r="D39">
            <v>34921</v>
          </cell>
          <cell r="E39" t="str">
            <v>1р</v>
          </cell>
          <cell r="F39" t="str">
            <v>Костромская</v>
          </cell>
          <cell r="G39" t="str">
            <v>Кострома, КОСДЮСШОР</v>
          </cell>
          <cell r="H39" t="str">
            <v>Ефалов Н.Л.</v>
          </cell>
        </row>
        <row r="40">
          <cell r="B40">
            <v>214</v>
          </cell>
          <cell r="C40" t="str">
            <v>Камилатов Михаил</v>
          </cell>
          <cell r="D40">
            <v>34921</v>
          </cell>
          <cell r="E40" t="str">
            <v>1р</v>
          </cell>
          <cell r="F40" t="str">
            <v>Костромская</v>
          </cell>
          <cell r="G40" t="str">
            <v>Кострома, КОСДЮСШОР</v>
          </cell>
          <cell r="H40" t="str">
            <v>Дружков А.Н.</v>
          </cell>
        </row>
        <row r="41">
          <cell r="B41">
            <v>215</v>
          </cell>
          <cell r="C41" t="str">
            <v>Беляев Антон</v>
          </cell>
          <cell r="D41">
            <v>34764</v>
          </cell>
          <cell r="E41" t="str">
            <v>1р</v>
          </cell>
          <cell r="F41" t="str">
            <v>Костромская</v>
          </cell>
          <cell r="G41" t="str">
            <v>Шарья, СДЮСШОР</v>
          </cell>
          <cell r="H41" t="str">
            <v>Шалагинов М.А.</v>
          </cell>
        </row>
        <row r="42">
          <cell r="B42">
            <v>221</v>
          </cell>
          <cell r="C42" t="str">
            <v>Кокин Артём</v>
          </cell>
          <cell r="D42">
            <v>34786</v>
          </cell>
          <cell r="E42" t="str">
            <v>2р</v>
          </cell>
          <cell r="F42" t="str">
            <v>Костромская</v>
          </cell>
          <cell r="G42" t="str">
            <v>Кострома, КОСДЮСШОР</v>
          </cell>
          <cell r="H42" t="str">
            <v>Дружков А.Н.</v>
          </cell>
        </row>
        <row r="43">
          <cell r="B43">
            <v>223</v>
          </cell>
          <cell r="C43" t="str">
            <v>Ямщиков Кирилл</v>
          </cell>
          <cell r="D43">
            <v>34843</v>
          </cell>
          <cell r="E43" t="str">
            <v>2р</v>
          </cell>
          <cell r="F43" t="str">
            <v>Костромская</v>
          </cell>
          <cell r="G43" t="str">
            <v>Кострома, КОСДЮСШОР</v>
          </cell>
          <cell r="H43" t="str">
            <v>Куликов В.П.</v>
          </cell>
        </row>
        <row r="44">
          <cell r="B44">
            <v>226</v>
          </cell>
          <cell r="C44" t="str">
            <v>Соколов Константин</v>
          </cell>
          <cell r="D44">
            <v>32766</v>
          </cell>
          <cell r="E44" t="str">
            <v>1р</v>
          </cell>
          <cell r="F44" t="str">
            <v>Костромская</v>
          </cell>
          <cell r="G44" t="str">
            <v>Кострома, Облгаз</v>
          </cell>
          <cell r="H44" t="str">
            <v>Зимин В.Н.</v>
          </cell>
        </row>
        <row r="45">
          <cell r="B45">
            <v>189</v>
          </cell>
          <cell r="C45" t="str">
            <v>Кортелёв Фёдор</v>
          </cell>
          <cell r="D45">
            <v>33917</v>
          </cell>
          <cell r="E45" t="str">
            <v>1р</v>
          </cell>
          <cell r="F45" t="str">
            <v>Калининградская</v>
          </cell>
          <cell r="G45" t="str">
            <v>Калининград, СДЮСШОР-4</v>
          </cell>
          <cell r="H45" t="str">
            <v>Степочкина Е.К., Тимофеева Л.А.</v>
          </cell>
        </row>
        <row r="46">
          <cell r="B46">
            <v>191</v>
          </cell>
          <cell r="C46" t="str">
            <v>Подлипайло Дмитрий</v>
          </cell>
          <cell r="D46">
            <v>34382</v>
          </cell>
          <cell r="E46" t="str">
            <v>КМС</v>
          </cell>
          <cell r="F46" t="str">
            <v>Калининградская</v>
          </cell>
          <cell r="G46" t="str">
            <v>Калининград, УОР</v>
          </cell>
          <cell r="H46" t="str">
            <v>Лещинский В.В., Антунович Г.П.</v>
          </cell>
        </row>
        <row r="47">
          <cell r="B47">
            <v>192</v>
          </cell>
          <cell r="C47" t="str">
            <v>Ткаченко Максим</v>
          </cell>
          <cell r="D47">
            <v>34610</v>
          </cell>
          <cell r="E47" t="str">
            <v>1р</v>
          </cell>
          <cell r="F47" t="str">
            <v>Калининградская</v>
          </cell>
          <cell r="G47" t="str">
            <v>Калининград, СДЮСШОР-4</v>
          </cell>
          <cell r="H47" t="str">
            <v>Лещинский В.В., Антунович Г.П.</v>
          </cell>
        </row>
        <row r="48">
          <cell r="B48">
            <v>195</v>
          </cell>
          <cell r="C48" t="str">
            <v>Настенко Николай</v>
          </cell>
          <cell r="D48">
            <v>34976</v>
          </cell>
          <cell r="E48" t="str">
            <v>2р</v>
          </cell>
          <cell r="F48" t="str">
            <v>Калининградская</v>
          </cell>
          <cell r="G48" t="str">
            <v>Калининград, СДЮСШОР-4</v>
          </cell>
          <cell r="H48" t="str">
            <v>Балашовы В.А., С.Г.</v>
          </cell>
        </row>
        <row r="49">
          <cell r="B49">
            <v>196</v>
          </cell>
          <cell r="C49" t="str">
            <v>Маклыгин Мартин</v>
          </cell>
          <cell r="D49">
            <v>35186</v>
          </cell>
          <cell r="E49" t="str">
            <v>2р</v>
          </cell>
          <cell r="F49" t="str">
            <v>Калининградская</v>
          </cell>
          <cell r="G49" t="str">
            <v>Калининград, УОР</v>
          </cell>
          <cell r="H49" t="str">
            <v>Лобков В.Г., Антунович Г.П.</v>
          </cell>
        </row>
        <row r="50">
          <cell r="B50">
            <v>148</v>
          </cell>
          <cell r="C50" t="str">
            <v>Фалёв Дмитрий</v>
          </cell>
          <cell r="D50">
            <v>30435</v>
          </cell>
          <cell r="E50" t="str">
            <v>МС</v>
          </cell>
          <cell r="F50" t="str">
            <v>Архангельская</v>
          </cell>
          <cell r="G50" t="str">
            <v>Северодвинск, профсоюзы</v>
          </cell>
          <cell r="H50" t="str">
            <v>Лебедев В.Н.</v>
          </cell>
        </row>
        <row r="51">
          <cell r="B51">
            <v>149</v>
          </cell>
          <cell r="C51" t="str">
            <v>Макковеев Александр</v>
          </cell>
          <cell r="D51">
            <v>31572</v>
          </cell>
          <cell r="E51" t="str">
            <v>1р</v>
          </cell>
          <cell r="F51" t="str">
            <v>Архангельская</v>
          </cell>
          <cell r="G51" t="str">
            <v>Архангельск, ГСУ "ЦСП"</v>
          </cell>
          <cell r="H51" t="str">
            <v>Чернов А.В., Мосеев А.А.</v>
          </cell>
        </row>
        <row r="52">
          <cell r="B52">
            <v>150</v>
          </cell>
          <cell r="C52" t="str">
            <v>Стародубцев Сергей</v>
          </cell>
          <cell r="D52">
            <v>31256</v>
          </cell>
          <cell r="E52" t="str">
            <v>1р</v>
          </cell>
          <cell r="F52" t="str">
            <v>Архангельская</v>
          </cell>
          <cell r="G52" t="str">
            <v>ЛАВА, профсоюзы</v>
          </cell>
          <cell r="H52" t="str">
            <v>Мосеев А.А.</v>
          </cell>
        </row>
        <row r="53">
          <cell r="B53">
            <v>151</v>
          </cell>
          <cell r="C53" t="str">
            <v>Бороздин Анатолий</v>
          </cell>
          <cell r="D53">
            <v>1985</v>
          </cell>
          <cell r="E53" t="str">
            <v>1р</v>
          </cell>
          <cell r="F53" t="str">
            <v>Архангельская</v>
          </cell>
          <cell r="G53" t="str">
            <v>ЛАВА</v>
          </cell>
          <cell r="H53" t="str">
            <v>Мосеев А.А.</v>
          </cell>
        </row>
        <row r="54">
          <cell r="B54">
            <v>155</v>
          </cell>
          <cell r="C54" t="str">
            <v>Буторин Александр</v>
          </cell>
          <cell r="D54">
            <v>33378</v>
          </cell>
          <cell r="E54" t="str">
            <v>КМС</v>
          </cell>
          <cell r="F54" t="str">
            <v>Архангельская</v>
          </cell>
          <cell r="G54" t="str">
            <v>Архангельск, САФУ</v>
          </cell>
          <cell r="H54" t="str">
            <v>Мосеев А.А.</v>
          </cell>
        </row>
        <row r="55">
          <cell r="B55">
            <v>156</v>
          </cell>
          <cell r="C55" t="str">
            <v xml:space="preserve">Антонов Артём </v>
          </cell>
          <cell r="D55">
            <v>33511</v>
          </cell>
          <cell r="E55" t="str">
            <v>1р</v>
          </cell>
          <cell r="F55" t="str">
            <v>Архангельская</v>
          </cell>
          <cell r="G55" t="str">
            <v>Архангельск, САФУ</v>
          </cell>
          <cell r="H55" t="str">
            <v>Водовозов В.А.</v>
          </cell>
        </row>
        <row r="56">
          <cell r="B56">
            <v>157</v>
          </cell>
          <cell r="C56" t="str">
            <v>Воршилов Александр</v>
          </cell>
          <cell r="D56">
            <v>1992</v>
          </cell>
          <cell r="E56" t="str">
            <v>1р</v>
          </cell>
          <cell r="F56" t="str">
            <v>Архангельская</v>
          </cell>
          <cell r="G56" t="str">
            <v>Архангельск, САФУ</v>
          </cell>
          <cell r="H56" t="str">
            <v>Водовозов В.А.</v>
          </cell>
        </row>
        <row r="57">
          <cell r="B57">
            <v>158</v>
          </cell>
          <cell r="C57" t="str">
            <v>Мамедов Руслан</v>
          </cell>
          <cell r="D57">
            <v>33421</v>
          </cell>
          <cell r="E57" t="str">
            <v>1р</v>
          </cell>
          <cell r="F57" t="str">
            <v>Архангельская</v>
          </cell>
          <cell r="G57" t="str">
            <v>Архангельск, САФУ</v>
          </cell>
          <cell r="H57" t="str">
            <v>Мосеев А.А.</v>
          </cell>
        </row>
        <row r="58">
          <cell r="B58">
            <v>159</v>
          </cell>
          <cell r="C58" t="str">
            <v>Узких Владимир</v>
          </cell>
          <cell r="D58">
            <v>33592</v>
          </cell>
          <cell r="E58" t="str">
            <v>1р</v>
          </cell>
          <cell r="F58" t="str">
            <v>Архангельская</v>
          </cell>
          <cell r="G58" t="str">
            <v>Архангельск, САФУ</v>
          </cell>
          <cell r="H58" t="str">
            <v>Мосеев А.А.</v>
          </cell>
        </row>
        <row r="59">
          <cell r="B59">
            <v>161</v>
          </cell>
          <cell r="C59" t="str">
            <v>Лодыгин Дмитрий</v>
          </cell>
          <cell r="D59">
            <v>33724</v>
          </cell>
          <cell r="E59" t="str">
            <v>2р</v>
          </cell>
          <cell r="F59" t="str">
            <v>Архангельская</v>
          </cell>
          <cell r="G59" t="str">
            <v>Архангельск, САФУ</v>
          </cell>
          <cell r="H59" t="str">
            <v>Чернов А.В.. Мосеев А.А.</v>
          </cell>
        </row>
        <row r="60">
          <cell r="B60">
            <v>162</v>
          </cell>
          <cell r="C60" t="str">
            <v xml:space="preserve">Окулов Вячеслав </v>
          </cell>
          <cell r="D60">
            <v>34069</v>
          </cell>
          <cell r="E60" t="str">
            <v>1р</v>
          </cell>
          <cell r="F60" t="str">
            <v>Архангельская</v>
          </cell>
          <cell r="G60" t="str">
            <v>Коряжма, ДЮСШ-35</v>
          </cell>
          <cell r="H60" t="str">
            <v>Казанцев Л.А.</v>
          </cell>
        </row>
        <row r="61">
          <cell r="B61">
            <v>163</v>
          </cell>
          <cell r="C61" t="str">
            <v>Попов Сергей</v>
          </cell>
          <cell r="D61">
            <v>34456</v>
          </cell>
          <cell r="E61" t="str">
            <v>КМС</v>
          </cell>
          <cell r="F61" t="str">
            <v>Архангельская</v>
          </cell>
          <cell r="G61" t="str">
            <v>Коряжма, ДЮСШ-35</v>
          </cell>
          <cell r="H61" t="str">
            <v>Казанцев Л.А.</v>
          </cell>
        </row>
        <row r="62">
          <cell r="B62">
            <v>164</v>
          </cell>
          <cell r="C62" t="str">
            <v>Груздев Илья</v>
          </cell>
          <cell r="D62">
            <v>1994</v>
          </cell>
          <cell r="E62" t="str">
            <v>1р</v>
          </cell>
          <cell r="F62" t="str">
            <v>Архангельская</v>
          </cell>
          <cell r="G62" t="str">
            <v>Коряжма, ДЮСШ-35</v>
          </cell>
          <cell r="H62" t="str">
            <v>Казанцев Л.А.</v>
          </cell>
        </row>
        <row r="63">
          <cell r="B63">
            <v>166</v>
          </cell>
          <cell r="C63" t="str">
            <v>Опарин Максим</v>
          </cell>
          <cell r="D63">
            <v>34304</v>
          </cell>
          <cell r="E63" t="str">
            <v>2р</v>
          </cell>
          <cell r="F63" t="str">
            <v>Архангельская</v>
          </cell>
          <cell r="G63" t="str">
            <v>Архангельск, ГСУ "Поморье"</v>
          </cell>
          <cell r="H63" t="str">
            <v>Мосеев А.А.</v>
          </cell>
        </row>
        <row r="64">
          <cell r="B64">
            <v>168</v>
          </cell>
          <cell r="C64" t="str">
            <v>Резник Иван</v>
          </cell>
          <cell r="D64">
            <v>1994</v>
          </cell>
          <cell r="E64" t="str">
            <v>2р</v>
          </cell>
          <cell r="F64" t="str">
            <v>Архангельская</v>
          </cell>
          <cell r="G64" t="str">
            <v>Архангельск, ДЮСШ-1</v>
          </cell>
          <cell r="H64" t="str">
            <v>Рудакова А.Г.</v>
          </cell>
        </row>
        <row r="65">
          <cell r="B65">
            <v>169</v>
          </cell>
          <cell r="C65" t="str">
            <v>Полосков Антон</v>
          </cell>
          <cell r="D65">
            <v>1995</v>
          </cell>
          <cell r="E65" t="str">
            <v>2р</v>
          </cell>
          <cell r="F65" t="str">
            <v>Архангельская</v>
          </cell>
          <cell r="G65" t="str">
            <v>Архангельск, ДЮСШ-1</v>
          </cell>
          <cell r="H65" t="str">
            <v>Рудакова А.Г.</v>
          </cell>
        </row>
        <row r="66">
          <cell r="B66">
            <v>170</v>
          </cell>
          <cell r="C66" t="str">
            <v>Ефремов Иван</v>
          </cell>
          <cell r="D66">
            <v>1995</v>
          </cell>
          <cell r="E66" t="str">
            <v>2р</v>
          </cell>
          <cell r="F66" t="str">
            <v>Архангельская</v>
          </cell>
          <cell r="G66" t="str">
            <v>Коряжма, ДЮСШ-35</v>
          </cell>
          <cell r="H66" t="str">
            <v>Казанцев Л.А.</v>
          </cell>
        </row>
        <row r="67">
          <cell r="B67">
            <v>179</v>
          </cell>
          <cell r="C67" t="str">
            <v>Панкратов Никита</v>
          </cell>
          <cell r="D67">
            <v>1995</v>
          </cell>
          <cell r="E67" t="str">
            <v>2р</v>
          </cell>
          <cell r="F67" t="str">
            <v>Архангельская</v>
          </cell>
          <cell r="H67" t="str">
            <v>Луцева И.В.</v>
          </cell>
        </row>
        <row r="68">
          <cell r="B68">
            <v>180</v>
          </cell>
          <cell r="C68" t="str">
            <v>Бочкарев Николай</v>
          </cell>
          <cell r="D68">
            <v>1995</v>
          </cell>
          <cell r="E68" t="str">
            <v>3р</v>
          </cell>
          <cell r="F68" t="str">
            <v>Архангельская</v>
          </cell>
          <cell r="G68" t="str">
            <v>Архангельск, ДЮСШ-1</v>
          </cell>
          <cell r="H68" t="str">
            <v>Луцева И.В.</v>
          </cell>
        </row>
        <row r="69">
          <cell r="B69">
            <v>181</v>
          </cell>
          <cell r="C69" t="str">
            <v>Порядин Андрей</v>
          </cell>
          <cell r="D69">
            <v>1996</v>
          </cell>
          <cell r="E69" t="str">
            <v>2р</v>
          </cell>
          <cell r="F69" t="str">
            <v>Архангельская</v>
          </cell>
          <cell r="G69" t="str">
            <v>Архангельск, ДЮСШ-1</v>
          </cell>
          <cell r="H69" t="str">
            <v>Брюхова О.Б.</v>
          </cell>
        </row>
        <row r="70">
          <cell r="B70">
            <v>182</v>
          </cell>
          <cell r="C70" t="str">
            <v>Харченко Георгий</v>
          </cell>
          <cell r="D70">
            <v>1996</v>
          </cell>
          <cell r="E70" t="str">
            <v>1р</v>
          </cell>
          <cell r="F70" t="str">
            <v>Архангельская</v>
          </cell>
          <cell r="G70" t="str">
            <v>Котлас, ДЮСШ</v>
          </cell>
          <cell r="H70" t="str">
            <v>Комлев С.И.</v>
          </cell>
        </row>
        <row r="71">
          <cell r="B71">
            <v>183</v>
          </cell>
          <cell r="C71" t="str">
            <v>Новоротов Владислав</v>
          </cell>
          <cell r="D71">
            <v>1996</v>
          </cell>
          <cell r="E71" t="str">
            <v>1р</v>
          </cell>
          <cell r="F71" t="str">
            <v>Архангельская</v>
          </cell>
          <cell r="G71" t="str">
            <v>Котлас, ДЮСШ</v>
          </cell>
          <cell r="H71" t="str">
            <v>Комлев С.И.</v>
          </cell>
        </row>
        <row r="72">
          <cell r="B72">
            <v>184</v>
          </cell>
          <cell r="C72" t="str">
            <v>Груздев Владислав</v>
          </cell>
          <cell r="D72">
            <v>1995</v>
          </cell>
          <cell r="E72" t="str">
            <v>2р</v>
          </cell>
          <cell r="F72" t="str">
            <v>Архангельская</v>
          </cell>
          <cell r="H72" t="str">
            <v>Фёдорова Е.В.</v>
          </cell>
        </row>
        <row r="73">
          <cell r="B73">
            <v>147</v>
          </cell>
          <cell r="C73" t="str">
            <v>Чернов Андрей</v>
          </cell>
          <cell r="D73">
            <v>23336</v>
          </cell>
          <cell r="E73" t="str">
            <v>3р</v>
          </cell>
          <cell r="F73" t="str">
            <v>Архангельская</v>
          </cell>
          <cell r="G73" t="str">
            <v>Архангельск, ГСУ "ЦСП"</v>
          </cell>
          <cell r="H73" t="str">
            <v>Хвиюзов А.</v>
          </cell>
        </row>
        <row r="74">
          <cell r="B74">
            <v>464</v>
          </cell>
          <cell r="C74" t="str">
            <v>Стекольников Максим</v>
          </cell>
          <cell r="D74">
            <v>1995</v>
          </cell>
          <cell r="E74" t="str">
            <v>1р</v>
          </cell>
          <cell r="F74" t="str">
            <v>Владимирская</v>
          </cell>
          <cell r="G74" t="str">
            <v>Муром, ДСО "Верба"</v>
          </cell>
          <cell r="H74" t="str">
            <v>Ермишин М.М.</v>
          </cell>
        </row>
        <row r="75">
          <cell r="B75">
            <v>465</v>
          </cell>
          <cell r="C75" t="str">
            <v>Кадулин Андрей</v>
          </cell>
          <cell r="D75">
            <v>1995</v>
          </cell>
          <cell r="E75" t="str">
            <v>2р</v>
          </cell>
          <cell r="F75" t="str">
            <v>Владимирская</v>
          </cell>
          <cell r="G75" t="str">
            <v>Муром, КСДЮСШОР</v>
          </cell>
          <cell r="H75" t="str">
            <v>Ермишин М.М.</v>
          </cell>
        </row>
        <row r="76">
          <cell r="B76">
            <v>468</v>
          </cell>
          <cell r="C76" t="str">
            <v>Фомичев Дмитрий</v>
          </cell>
          <cell r="D76">
            <v>1996</v>
          </cell>
          <cell r="E76" t="str">
            <v>1р</v>
          </cell>
          <cell r="F76" t="str">
            <v>Владимирская</v>
          </cell>
          <cell r="G76" t="str">
            <v>Муром, КСДЮСШОР</v>
          </cell>
          <cell r="H76" t="str">
            <v>Салов С.Г.</v>
          </cell>
        </row>
        <row r="77">
          <cell r="B77">
            <v>471</v>
          </cell>
          <cell r="C77" t="str">
            <v>Карпов Дмитрий</v>
          </cell>
          <cell r="D77">
            <v>34886</v>
          </cell>
          <cell r="E77" t="str">
            <v>2р</v>
          </cell>
          <cell r="F77" t="str">
            <v>Владимирская</v>
          </cell>
          <cell r="G77" t="str">
            <v>Владимир, СДЮСШОР-7</v>
          </cell>
          <cell r="H77" t="str">
            <v>Судаков К.А., Демьянов В.А.</v>
          </cell>
        </row>
        <row r="78">
          <cell r="B78">
            <v>472</v>
          </cell>
          <cell r="C78" t="str">
            <v>Воронин Артём</v>
          </cell>
          <cell r="D78">
            <v>35226</v>
          </cell>
          <cell r="E78" t="str">
            <v>2р</v>
          </cell>
          <cell r="F78" t="str">
            <v>Владимирская</v>
          </cell>
          <cell r="G78" t="str">
            <v>Владимир, СДЮСШОР-7</v>
          </cell>
          <cell r="H78" t="str">
            <v>Судаков К.А.</v>
          </cell>
        </row>
        <row r="79">
          <cell r="B79">
            <v>473</v>
          </cell>
          <cell r="C79" t="str">
            <v>Степанов Олег</v>
          </cell>
          <cell r="D79">
            <v>1996</v>
          </cell>
          <cell r="E79" t="str">
            <v>2р</v>
          </cell>
          <cell r="F79" t="str">
            <v>Владимирская</v>
          </cell>
          <cell r="G79" t="str">
            <v>Владимир, СДЮСШОР-4</v>
          </cell>
          <cell r="H79" t="str">
            <v>Герцен Е.А.</v>
          </cell>
        </row>
        <row r="80">
          <cell r="B80">
            <v>474</v>
          </cell>
          <cell r="C80" t="str">
            <v>Белов Сергей</v>
          </cell>
          <cell r="D80">
            <v>1995</v>
          </cell>
          <cell r="E80" t="str">
            <v>1р</v>
          </cell>
          <cell r="F80" t="str">
            <v>Владимирская</v>
          </cell>
          <cell r="G80" t="str">
            <v>Александров, ДЮСШ</v>
          </cell>
          <cell r="H80" t="str">
            <v>Сычев А.С.</v>
          </cell>
        </row>
        <row r="81">
          <cell r="B81">
            <v>477</v>
          </cell>
          <cell r="C81" t="str">
            <v>Лапшин Александр</v>
          </cell>
          <cell r="D81">
            <v>1993</v>
          </cell>
          <cell r="E81" t="str">
            <v>КМС</v>
          </cell>
          <cell r="F81" t="str">
            <v>Владимирская</v>
          </cell>
          <cell r="G81" t="str">
            <v>Владимир, СДЮСШОР-7</v>
          </cell>
          <cell r="H81" t="str">
            <v>Буянкин В.И.</v>
          </cell>
        </row>
        <row r="82">
          <cell r="B82">
            <v>478</v>
          </cell>
          <cell r="C82" t="str">
            <v>Кармалика Филипп</v>
          </cell>
          <cell r="D82">
            <v>1994</v>
          </cell>
          <cell r="E82" t="str">
            <v>1р</v>
          </cell>
          <cell r="F82" t="str">
            <v>Владимирская</v>
          </cell>
          <cell r="G82" t="str">
            <v>Владимир, СДЮСШОР-7</v>
          </cell>
          <cell r="H82" t="str">
            <v>Буянкин В.И., Терещенко А.В.</v>
          </cell>
        </row>
        <row r="83">
          <cell r="B83">
            <v>479</v>
          </cell>
          <cell r="C83" t="str">
            <v>Ульянов Денис</v>
          </cell>
          <cell r="D83">
            <v>1994</v>
          </cell>
          <cell r="E83" t="str">
            <v>1р</v>
          </cell>
          <cell r="F83" t="str">
            <v>Владимирская</v>
          </cell>
          <cell r="G83" t="str">
            <v>Владимир, СДЮСШОР-7</v>
          </cell>
          <cell r="H83" t="str">
            <v>Буянкин В.И.</v>
          </cell>
        </row>
        <row r="84">
          <cell r="B84">
            <v>480</v>
          </cell>
          <cell r="C84" t="str">
            <v>Курицын Иван</v>
          </cell>
          <cell r="D84">
            <v>1994</v>
          </cell>
          <cell r="E84" t="str">
            <v>1р</v>
          </cell>
          <cell r="F84" t="str">
            <v>Владимирская</v>
          </cell>
          <cell r="G84" t="str">
            <v>Муром, ДСО "Ока"</v>
          </cell>
          <cell r="H84" t="str">
            <v>Малярик К.Е.</v>
          </cell>
        </row>
        <row r="85">
          <cell r="B85">
            <v>481</v>
          </cell>
          <cell r="C85" t="str">
            <v>Ползунов Иван</v>
          </cell>
          <cell r="D85">
            <v>1994</v>
          </cell>
          <cell r="E85" t="str">
            <v>1р</v>
          </cell>
          <cell r="F85" t="str">
            <v>Владимирская</v>
          </cell>
          <cell r="G85" t="str">
            <v>Владимир, СДЮСШОР-7</v>
          </cell>
          <cell r="H85" t="str">
            <v>Терещенко А.В.</v>
          </cell>
        </row>
        <row r="86">
          <cell r="B86">
            <v>482</v>
          </cell>
          <cell r="C86" t="str">
            <v>Степанов Сергей</v>
          </cell>
          <cell r="D86">
            <v>34459</v>
          </cell>
          <cell r="E86" t="str">
            <v>КМС</v>
          </cell>
          <cell r="F86" t="str">
            <v>Владимирская</v>
          </cell>
          <cell r="G86" t="str">
            <v>Владимир, СДЮСШОР-4</v>
          </cell>
          <cell r="H86" t="str">
            <v>Куфтырев А.Л., Чернов С.В.</v>
          </cell>
        </row>
        <row r="87">
          <cell r="B87">
            <v>483</v>
          </cell>
          <cell r="C87" t="str">
            <v>Голиков Валерий</v>
          </cell>
          <cell r="D87">
            <v>1993</v>
          </cell>
          <cell r="E87" t="str">
            <v>1р</v>
          </cell>
          <cell r="F87" t="str">
            <v>Владимирская</v>
          </cell>
          <cell r="G87" t="str">
            <v>Муром, КСДЮСШОР</v>
          </cell>
          <cell r="H87" t="str">
            <v>Салов С.Г.</v>
          </cell>
        </row>
        <row r="88">
          <cell r="B88">
            <v>485</v>
          </cell>
          <cell r="C88" t="str">
            <v>Кихай Прохор</v>
          </cell>
          <cell r="D88">
            <v>1993</v>
          </cell>
          <cell r="E88" t="str">
            <v>2р</v>
          </cell>
          <cell r="F88" t="str">
            <v>Владимирская</v>
          </cell>
          <cell r="G88" t="str">
            <v>Владимир, СДЮСШОР-4</v>
          </cell>
          <cell r="H88" t="str">
            <v>Чернов С.В.</v>
          </cell>
        </row>
        <row r="89">
          <cell r="B89">
            <v>486</v>
          </cell>
          <cell r="C89" t="str">
            <v>Петухов Сергей</v>
          </cell>
          <cell r="D89">
            <v>1993</v>
          </cell>
          <cell r="E89" t="str">
            <v>2р</v>
          </cell>
          <cell r="F89" t="str">
            <v>Владимирская</v>
          </cell>
          <cell r="G89" t="str">
            <v>Владимир, СДЮСШОР-7</v>
          </cell>
          <cell r="H89" t="str">
            <v>Буянкин В.И., Демьянов В.А.</v>
          </cell>
        </row>
        <row r="90">
          <cell r="B90">
            <v>488</v>
          </cell>
          <cell r="C90" t="str">
            <v>Зинович Андрей</v>
          </cell>
          <cell r="D90">
            <v>33512</v>
          </cell>
          <cell r="E90" t="str">
            <v>КМС</v>
          </cell>
          <cell r="F90" t="str">
            <v>Владимирская</v>
          </cell>
          <cell r="G90" t="str">
            <v>Владимир, Динамо</v>
          </cell>
          <cell r="H90" t="str">
            <v>Зинович В.И.</v>
          </cell>
        </row>
        <row r="91">
          <cell r="B91">
            <v>489</v>
          </cell>
          <cell r="C91" t="str">
            <v>Резников Никита</v>
          </cell>
          <cell r="D91">
            <v>1992</v>
          </cell>
          <cell r="E91" t="str">
            <v>КМС</v>
          </cell>
          <cell r="F91" t="str">
            <v>Владимирская</v>
          </cell>
          <cell r="G91" t="str">
            <v>Владимир, СДЮСШОР-7</v>
          </cell>
          <cell r="H91" t="str">
            <v>Судаков К.А., Бабайлова О.А.</v>
          </cell>
        </row>
        <row r="92">
          <cell r="B92">
            <v>490</v>
          </cell>
          <cell r="C92" t="str">
            <v>Лёзов Дмитрий</v>
          </cell>
          <cell r="D92">
            <v>1991</v>
          </cell>
          <cell r="E92" t="str">
            <v>1р</v>
          </cell>
          <cell r="F92" t="str">
            <v>Владимирская</v>
          </cell>
          <cell r="G92" t="str">
            <v>Ковров, СК"Звезда"</v>
          </cell>
          <cell r="H92" t="str">
            <v>Птушкина Н.И.</v>
          </cell>
        </row>
        <row r="93">
          <cell r="B93">
            <v>491</v>
          </cell>
          <cell r="C93" t="str">
            <v>Козлов Николай</v>
          </cell>
          <cell r="D93">
            <v>33942</v>
          </cell>
          <cell r="E93" t="str">
            <v>КМС</v>
          </cell>
          <cell r="F93" t="str">
            <v>Владимирская</v>
          </cell>
          <cell r="G93" t="str">
            <v>Владимир, СДЮСШОР-4</v>
          </cell>
          <cell r="H93" t="str">
            <v>Бурлаков О.П.</v>
          </cell>
        </row>
        <row r="94">
          <cell r="B94">
            <v>492</v>
          </cell>
          <cell r="C94" t="str">
            <v>Жарких Борис</v>
          </cell>
          <cell r="D94">
            <v>1991</v>
          </cell>
          <cell r="E94" t="str">
            <v>КМС</v>
          </cell>
          <cell r="F94" t="str">
            <v>Владимирская</v>
          </cell>
          <cell r="G94" t="str">
            <v>Владимир, СДЮСШОР-4</v>
          </cell>
          <cell r="H94" t="str">
            <v>Бурлаков О.П.</v>
          </cell>
        </row>
        <row r="95">
          <cell r="B95">
            <v>493</v>
          </cell>
          <cell r="C95" t="str">
            <v>Клысенко Иван</v>
          </cell>
          <cell r="D95">
            <v>33862</v>
          </cell>
          <cell r="E95" t="str">
            <v>КМС</v>
          </cell>
          <cell r="F95" t="str">
            <v>Владимирская</v>
          </cell>
          <cell r="G95" t="str">
            <v>Владимир, СДЮСШОР-7</v>
          </cell>
          <cell r="H95" t="str">
            <v>Судаков К.А.</v>
          </cell>
        </row>
        <row r="96">
          <cell r="B96">
            <v>494</v>
          </cell>
          <cell r="C96" t="str">
            <v>Пастухов Алексей</v>
          </cell>
          <cell r="D96">
            <v>1990</v>
          </cell>
          <cell r="E96" t="str">
            <v>КМС</v>
          </cell>
          <cell r="F96" t="str">
            <v>Владимирская</v>
          </cell>
          <cell r="G96" t="str">
            <v>Владимир, ШВСМ</v>
          </cell>
          <cell r="H96" t="str">
            <v>Саков А.П.</v>
          </cell>
        </row>
        <row r="97">
          <cell r="B97">
            <v>495</v>
          </cell>
          <cell r="C97" t="str">
            <v>Карзанов Валентин</v>
          </cell>
          <cell r="D97">
            <v>32417</v>
          </cell>
          <cell r="E97" t="str">
            <v>КМС</v>
          </cell>
          <cell r="F97" t="str">
            <v>Владимирская</v>
          </cell>
          <cell r="G97" t="str">
            <v>Владимир, СДЮСШОР-4</v>
          </cell>
          <cell r="H97" t="str">
            <v>Куфтырев А.Л.</v>
          </cell>
        </row>
        <row r="98">
          <cell r="B98">
            <v>496</v>
          </cell>
          <cell r="C98" t="str">
            <v>Родин Сергей</v>
          </cell>
          <cell r="D98">
            <v>32710</v>
          </cell>
          <cell r="E98" t="str">
            <v>КМС</v>
          </cell>
          <cell r="F98" t="str">
            <v>Владимирская</v>
          </cell>
          <cell r="G98" t="str">
            <v>Владимир, СДЮСШОР-4, Динамо</v>
          </cell>
          <cell r="H98" t="str">
            <v>Куфтырев А.Л.</v>
          </cell>
        </row>
        <row r="99">
          <cell r="B99">
            <v>497</v>
          </cell>
          <cell r="C99" t="str">
            <v>Куфтырев Артём</v>
          </cell>
          <cell r="D99">
            <v>1988</v>
          </cell>
          <cell r="E99" t="str">
            <v>КМС</v>
          </cell>
          <cell r="F99" t="str">
            <v>Владимирская</v>
          </cell>
          <cell r="G99" t="str">
            <v>Владимир, СДЮСШОР-4</v>
          </cell>
          <cell r="H99" t="str">
            <v>Куфтырев А.Л.</v>
          </cell>
        </row>
        <row r="100">
          <cell r="B100">
            <v>442</v>
          </cell>
          <cell r="C100" t="str">
            <v>Федин Андрей</v>
          </cell>
          <cell r="D100">
            <v>31626</v>
          </cell>
          <cell r="E100" t="str">
            <v>МС</v>
          </cell>
          <cell r="F100" t="str">
            <v>Мурманская</v>
          </cell>
          <cell r="G100" t="str">
            <v>Мурманск, СДЮСШОР-4</v>
          </cell>
          <cell r="H100" t="str">
            <v>Фарутин Н.В.</v>
          </cell>
        </row>
        <row r="101">
          <cell r="B101">
            <v>446</v>
          </cell>
          <cell r="C101" t="str">
            <v>Семенов Руслан</v>
          </cell>
          <cell r="D101">
            <v>1985</v>
          </cell>
          <cell r="E101" t="str">
            <v>КМС</v>
          </cell>
          <cell r="F101" t="str">
            <v>Мурманская</v>
          </cell>
          <cell r="G101" t="str">
            <v>Мурманск, СДЮСШОР-4</v>
          </cell>
          <cell r="H101" t="str">
            <v>Фарутин Н.В.</v>
          </cell>
        </row>
        <row r="102">
          <cell r="B102">
            <v>449</v>
          </cell>
          <cell r="C102" t="str">
            <v>Жуков Вячеслав</v>
          </cell>
          <cell r="D102">
            <v>1990</v>
          </cell>
          <cell r="E102" t="str">
            <v>КМС</v>
          </cell>
          <cell r="F102" t="str">
            <v>Мурманская</v>
          </cell>
          <cell r="G102" t="str">
            <v>Мурманск</v>
          </cell>
          <cell r="H102" t="str">
            <v>Савенков П.В.</v>
          </cell>
        </row>
        <row r="103">
          <cell r="B103">
            <v>452</v>
          </cell>
          <cell r="C103" t="str">
            <v>Миронов Евгений</v>
          </cell>
          <cell r="D103">
            <v>1993</v>
          </cell>
          <cell r="E103" t="str">
            <v>КМС</v>
          </cell>
          <cell r="F103" t="str">
            <v>Мурманская</v>
          </cell>
        </row>
        <row r="104">
          <cell r="B104">
            <v>453</v>
          </cell>
          <cell r="C104" t="str">
            <v>Литвиненко Николай</v>
          </cell>
          <cell r="D104">
            <v>1993</v>
          </cell>
          <cell r="E104" t="str">
            <v>1р</v>
          </cell>
          <cell r="F104" t="str">
            <v>Мурманская</v>
          </cell>
        </row>
        <row r="105">
          <cell r="B105">
            <v>454</v>
          </cell>
          <cell r="C105" t="str">
            <v>Радзишевский Евгений</v>
          </cell>
          <cell r="D105">
            <v>34013</v>
          </cell>
          <cell r="E105" t="str">
            <v>КМС</v>
          </cell>
          <cell r="F105" t="str">
            <v>Мурманская</v>
          </cell>
          <cell r="G105" t="str">
            <v>Мурманск, СДЮСШОР-4</v>
          </cell>
          <cell r="H105" t="str">
            <v>Фарутин Н.В.</v>
          </cell>
        </row>
        <row r="106">
          <cell r="B106">
            <v>461</v>
          </cell>
          <cell r="C106" t="str">
            <v>Краснов Руслан</v>
          </cell>
          <cell r="D106">
            <v>1995</v>
          </cell>
          <cell r="E106" t="str">
            <v>2р</v>
          </cell>
          <cell r="F106" t="str">
            <v>Мурманская</v>
          </cell>
        </row>
        <row r="107">
          <cell r="B107">
            <v>462</v>
          </cell>
          <cell r="C107" t="str">
            <v>Пахомов Олег</v>
          </cell>
          <cell r="D107">
            <v>1995</v>
          </cell>
          <cell r="E107" t="str">
            <v>2р</v>
          </cell>
          <cell r="F107" t="str">
            <v>Мурманская</v>
          </cell>
          <cell r="G107" t="str">
            <v>Мурманск, СДЮСШОР-4</v>
          </cell>
          <cell r="H107" t="str">
            <v>Игнатьева Л.А.</v>
          </cell>
        </row>
        <row r="108">
          <cell r="B108">
            <v>316</v>
          </cell>
          <cell r="C108" t="str">
            <v>Уставщиков Евгений</v>
          </cell>
          <cell r="D108">
            <v>1988</v>
          </cell>
          <cell r="E108" t="str">
            <v>МС</v>
          </cell>
          <cell r="F108" t="str">
            <v>Ивановская</v>
          </cell>
          <cell r="G108" t="str">
            <v>Иваново, Профсоюзы</v>
          </cell>
          <cell r="H108" t="str">
            <v>Магницкий М.В.</v>
          </cell>
        </row>
        <row r="109">
          <cell r="B109">
            <v>317</v>
          </cell>
          <cell r="C109" t="str">
            <v>Садыков Артур</v>
          </cell>
          <cell r="D109">
            <v>31256</v>
          </cell>
          <cell r="E109" t="str">
            <v>КМС</v>
          </cell>
          <cell r="F109" t="str">
            <v>Ивановская</v>
          </cell>
          <cell r="G109" t="str">
            <v>Иваново, Профсоюзы</v>
          </cell>
          <cell r="H109" t="str">
            <v>Гильмутдинов Ю.В.</v>
          </cell>
        </row>
        <row r="110">
          <cell r="B110">
            <v>318</v>
          </cell>
          <cell r="C110" t="str">
            <v>Скотников Александр</v>
          </cell>
          <cell r="D110">
            <v>32236</v>
          </cell>
          <cell r="E110" t="str">
            <v>КМС</v>
          </cell>
          <cell r="F110" t="str">
            <v>Ивановская</v>
          </cell>
          <cell r="G110" t="str">
            <v>Иваново, Профсоюзы</v>
          </cell>
          <cell r="H110" t="str">
            <v>Торгов Е.Н.</v>
          </cell>
        </row>
        <row r="111">
          <cell r="B111">
            <v>319</v>
          </cell>
          <cell r="C111" t="str">
            <v>Смолин Михаил</v>
          </cell>
          <cell r="D111">
            <v>1981</v>
          </cell>
          <cell r="E111" t="str">
            <v>КМС</v>
          </cell>
          <cell r="F111" t="str">
            <v>Ивановская</v>
          </cell>
          <cell r="H111" t="str">
            <v>самостоятельно</v>
          </cell>
        </row>
        <row r="112">
          <cell r="B112">
            <v>320</v>
          </cell>
          <cell r="C112" t="str">
            <v>Лебедев Никита</v>
          </cell>
          <cell r="D112">
            <v>31154</v>
          </cell>
          <cell r="E112" t="str">
            <v>МС</v>
          </cell>
          <cell r="F112" t="str">
            <v>Ивановская</v>
          </cell>
          <cell r="G112" t="str">
            <v>Иваново, Профсоюзы</v>
          </cell>
          <cell r="H112" t="str">
            <v>Чахунов Е.И.</v>
          </cell>
        </row>
        <row r="113">
          <cell r="B113">
            <v>321</v>
          </cell>
          <cell r="C113" t="str">
            <v>Шаимов Эдуард</v>
          </cell>
          <cell r="D113">
            <v>32007</v>
          </cell>
          <cell r="E113" t="str">
            <v>КМС</v>
          </cell>
          <cell r="F113" t="str">
            <v>Ивановская</v>
          </cell>
          <cell r="G113" t="str">
            <v>Иваново, Профсоюзы</v>
          </cell>
          <cell r="H113" t="str">
            <v>Гильмутдинов Ю.В.</v>
          </cell>
        </row>
        <row r="114">
          <cell r="B114">
            <v>322</v>
          </cell>
          <cell r="C114" t="str">
            <v>Наумчев Дмитрий</v>
          </cell>
          <cell r="D114">
            <v>30929</v>
          </cell>
          <cell r="E114" t="str">
            <v>МС</v>
          </cell>
          <cell r="F114" t="str">
            <v>Ивановская</v>
          </cell>
          <cell r="G114" t="str">
            <v>Иваново</v>
          </cell>
          <cell r="H114" t="str">
            <v>Морозов А.В.</v>
          </cell>
        </row>
        <row r="115">
          <cell r="B115">
            <v>323</v>
          </cell>
          <cell r="C115" t="str">
            <v>Никитин Антон</v>
          </cell>
          <cell r="D115">
            <v>32589</v>
          </cell>
          <cell r="E115" t="str">
            <v>КМС</v>
          </cell>
          <cell r="F115" t="str">
            <v>Ивановская</v>
          </cell>
          <cell r="G115" t="str">
            <v>Иваново, Профсоюзы</v>
          </cell>
          <cell r="H115" t="str">
            <v>Гудова В.А.</v>
          </cell>
        </row>
        <row r="116">
          <cell r="B116">
            <v>326</v>
          </cell>
          <cell r="C116" t="str">
            <v>Лямаев Максим</v>
          </cell>
          <cell r="D116">
            <v>33430</v>
          </cell>
          <cell r="E116" t="str">
            <v>КМС</v>
          </cell>
          <cell r="F116" t="str">
            <v>Ивановская</v>
          </cell>
          <cell r="G116" t="str">
            <v>Иваново, ИГХТУ</v>
          </cell>
          <cell r="H116" t="str">
            <v>Скобцов А.Ф., Мальцев Е.В.</v>
          </cell>
        </row>
        <row r="117">
          <cell r="B117">
            <v>329</v>
          </cell>
          <cell r="C117" t="str">
            <v>Гишко Алексндр</v>
          </cell>
          <cell r="D117">
            <v>1990</v>
          </cell>
          <cell r="E117" t="str">
            <v>КМС</v>
          </cell>
          <cell r="F117" t="str">
            <v>Ивановская</v>
          </cell>
          <cell r="H117" t="str">
            <v>Мальцев Е.В.</v>
          </cell>
        </row>
        <row r="118">
          <cell r="B118">
            <v>330</v>
          </cell>
          <cell r="C118" t="str">
            <v>Мольков Александр</v>
          </cell>
          <cell r="D118">
            <v>33789</v>
          </cell>
          <cell r="E118" t="str">
            <v>1р</v>
          </cell>
          <cell r="F118" t="str">
            <v>Ивановская</v>
          </cell>
          <cell r="G118" t="str">
            <v>Иваново, Профсоюзы</v>
          </cell>
          <cell r="H118" t="str">
            <v>Чахунов Е.И.</v>
          </cell>
        </row>
        <row r="119">
          <cell r="B119">
            <v>331</v>
          </cell>
          <cell r="C119" t="str">
            <v>Соловьев Сергей</v>
          </cell>
          <cell r="D119">
            <v>33772</v>
          </cell>
          <cell r="E119" t="str">
            <v>КМС</v>
          </cell>
          <cell r="F119" t="str">
            <v>Ивановская</v>
          </cell>
          <cell r="G119" t="str">
            <v>Иваново, Профсоюзы</v>
          </cell>
          <cell r="H119" t="str">
            <v>Гильмутдинов Ю.В.</v>
          </cell>
        </row>
        <row r="120">
          <cell r="B120">
            <v>332</v>
          </cell>
          <cell r="C120" t="str">
            <v>Пыталев Андрей</v>
          </cell>
          <cell r="D120">
            <v>33724</v>
          </cell>
          <cell r="E120" t="str">
            <v>1р</v>
          </cell>
          <cell r="F120" t="str">
            <v>Ивановская</v>
          </cell>
          <cell r="G120" t="str">
            <v>Иваново, Профсоюзы</v>
          </cell>
          <cell r="H120" t="str">
            <v>Гильмутдинов Ю.В.</v>
          </cell>
        </row>
        <row r="121">
          <cell r="B121">
            <v>333</v>
          </cell>
          <cell r="C121" t="str">
            <v>Герасимов Андрей</v>
          </cell>
          <cell r="D121">
            <v>33969</v>
          </cell>
          <cell r="E121" t="str">
            <v>1р</v>
          </cell>
          <cell r="F121" t="str">
            <v>Ивановская</v>
          </cell>
          <cell r="G121" t="str">
            <v>Иваново, Профсоюзы</v>
          </cell>
          <cell r="H121" t="str">
            <v>Гильмутдинов Ю.В.</v>
          </cell>
        </row>
        <row r="122">
          <cell r="B122">
            <v>334</v>
          </cell>
          <cell r="C122" t="str">
            <v>Савченко Сергей</v>
          </cell>
          <cell r="D122">
            <v>1994</v>
          </cell>
          <cell r="E122" t="str">
            <v>1р</v>
          </cell>
          <cell r="F122" t="str">
            <v>Ивановская</v>
          </cell>
          <cell r="H122" t="str">
            <v>Магницкий М.В.</v>
          </cell>
        </row>
        <row r="123">
          <cell r="B123">
            <v>335</v>
          </cell>
          <cell r="C123" t="str">
            <v>Сафонов Дмитрий</v>
          </cell>
          <cell r="D123">
            <v>34528</v>
          </cell>
          <cell r="E123" t="str">
            <v>1р</v>
          </cell>
          <cell r="F123" t="str">
            <v>Ивановская</v>
          </cell>
          <cell r="G123" t="str">
            <v>Иваново, СДЮСШОР-6</v>
          </cell>
          <cell r="H123" t="str">
            <v>Кустов В.Н., Зорин В.П.</v>
          </cell>
        </row>
        <row r="124">
          <cell r="B124">
            <v>336</v>
          </cell>
          <cell r="C124" t="str">
            <v>Ес-Оглы руслан</v>
          </cell>
          <cell r="D124">
            <v>34342</v>
          </cell>
          <cell r="E124" t="str">
            <v>1р</v>
          </cell>
          <cell r="F124" t="str">
            <v>Ивановская</v>
          </cell>
          <cell r="G124" t="str">
            <v>Шуя, ДЮСШ</v>
          </cell>
          <cell r="H124" t="str">
            <v>Кузнецов В.А.</v>
          </cell>
        </row>
        <row r="125">
          <cell r="B125">
            <v>338</v>
          </cell>
          <cell r="C125" t="str">
            <v>Голубев Кирилл</v>
          </cell>
          <cell r="D125">
            <v>1993</v>
          </cell>
          <cell r="E125" t="str">
            <v>1р</v>
          </cell>
          <cell r="F125" t="str">
            <v>Ивановская</v>
          </cell>
          <cell r="H125" t="str">
            <v>Кузинов Н.В.</v>
          </cell>
        </row>
        <row r="126">
          <cell r="B126">
            <v>339</v>
          </cell>
          <cell r="C126" t="str">
            <v>Гамов Кирилл</v>
          </cell>
          <cell r="D126">
            <v>34262</v>
          </cell>
          <cell r="E126" t="str">
            <v>1р</v>
          </cell>
          <cell r="F126" t="str">
            <v>Ивановская</v>
          </cell>
          <cell r="G126" t="str">
            <v>Иваново, Профсоюзы</v>
          </cell>
          <cell r="H126" t="str">
            <v>Магницкий М.В.</v>
          </cell>
        </row>
        <row r="127">
          <cell r="B127">
            <v>340</v>
          </cell>
          <cell r="C127" t="str">
            <v>Краев Алексей</v>
          </cell>
          <cell r="D127">
            <v>34012</v>
          </cell>
          <cell r="E127" t="str">
            <v>КМС</v>
          </cell>
          <cell r="F127" t="str">
            <v>Ивановская</v>
          </cell>
          <cell r="G127" t="str">
            <v>Иваново, Профсоюзы</v>
          </cell>
          <cell r="H127" t="str">
            <v>Чахунов Е.И.</v>
          </cell>
        </row>
        <row r="128">
          <cell r="B128">
            <v>343</v>
          </cell>
          <cell r="C128" t="str">
            <v>Сомов Александр</v>
          </cell>
          <cell r="D128">
            <v>34907</v>
          </cell>
          <cell r="E128" t="str">
            <v>2р</v>
          </cell>
          <cell r="F128" t="str">
            <v>Ивановская</v>
          </cell>
          <cell r="G128" t="str">
            <v>Иваново, СДЮСШОР-6</v>
          </cell>
          <cell r="H128" t="str">
            <v>Рябова И.Д.</v>
          </cell>
        </row>
        <row r="129">
          <cell r="B129">
            <v>348</v>
          </cell>
          <cell r="C129" t="str">
            <v>Суржов Илья</v>
          </cell>
          <cell r="D129">
            <v>34933</v>
          </cell>
          <cell r="E129" t="str">
            <v>2р</v>
          </cell>
          <cell r="F129" t="str">
            <v>Ивановская</v>
          </cell>
          <cell r="G129" t="str">
            <v>Иваново</v>
          </cell>
          <cell r="H129" t="str">
            <v>Кашникова Т.А.</v>
          </cell>
        </row>
        <row r="130">
          <cell r="B130">
            <v>350</v>
          </cell>
          <cell r="C130" t="str">
            <v>Косарев Анатолий</v>
          </cell>
          <cell r="D130">
            <v>35437</v>
          </cell>
          <cell r="E130" t="str">
            <v>1р</v>
          </cell>
          <cell r="F130" t="str">
            <v>Ивановская</v>
          </cell>
          <cell r="G130" t="str">
            <v>Кинешма, СДЮСШОР</v>
          </cell>
          <cell r="H130" t="str">
            <v>Кузинов Н.В.</v>
          </cell>
        </row>
        <row r="131">
          <cell r="B131">
            <v>352</v>
          </cell>
          <cell r="C131" t="str">
            <v>Гусев Александр</v>
          </cell>
          <cell r="D131">
            <v>33219</v>
          </cell>
          <cell r="E131" t="str">
            <v>1р</v>
          </cell>
          <cell r="F131" t="str">
            <v>Ивановская</v>
          </cell>
          <cell r="G131" t="str">
            <v>Иваново, Профсоюзы</v>
          </cell>
          <cell r="H131" t="str">
            <v>Гильмутдинов Ю.В.</v>
          </cell>
        </row>
        <row r="132">
          <cell r="B132">
            <v>353</v>
          </cell>
          <cell r="C132" t="str">
            <v>Лыткин Алексей</v>
          </cell>
          <cell r="D132">
            <v>33559</v>
          </cell>
          <cell r="E132" t="str">
            <v>1р</v>
          </cell>
          <cell r="F132" t="str">
            <v>Ивановская</v>
          </cell>
          <cell r="G132" t="str">
            <v>Иваново, Профсоюзы</v>
          </cell>
          <cell r="H132" t="str">
            <v>Магницкий М.В.</v>
          </cell>
        </row>
        <row r="133">
          <cell r="B133">
            <v>355</v>
          </cell>
          <cell r="C133" t="str">
            <v>Сластиков Алексей</v>
          </cell>
          <cell r="D133">
            <v>33768</v>
          </cell>
          <cell r="E133" t="str">
            <v>1р</v>
          </cell>
          <cell r="F133" t="str">
            <v>Ивановская</v>
          </cell>
          <cell r="G133" t="str">
            <v>Иваново, Профсоюзы</v>
          </cell>
          <cell r="H133" t="str">
            <v>Магницкий М.В.</v>
          </cell>
        </row>
        <row r="134">
          <cell r="B134">
            <v>356</v>
          </cell>
          <cell r="C134" t="str">
            <v>Розов Игорь</v>
          </cell>
          <cell r="D134">
            <v>33290</v>
          </cell>
          <cell r="E134" t="str">
            <v>1р</v>
          </cell>
          <cell r="F134" t="str">
            <v>Ивановская</v>
          </cell>
          <cell r="G134" t="str">
            <v>Иваново, Профсоюзы</v>
          </cell>
          <cell r="H134" t="str">
            <v>Магницкий М.В.</v>
          </cell>
        </row>
        <row r="135">
          <cell r="B135">
            <v>360</v>
          </cell>
          <cell r="C135" t="str">
            <v>Леонов Дмитрий</v>
          </cell>
          <cell r="D135">
            <v>33897</v>
          </cell>
          <cell r="E135" t="str">
            <v>1р</v>
          </cell>
          <cell r="F135" t="str">
            <v>Ивановская</v>
          </cell>
          <cell r="G135" t="str">
            <v>Шуя, ДЮСШ</v>
          </cell>
          <cell r="H135" t="str">
            <v>Кузнецов В.А.</v>
          </cell>
        </row>
        <row r="136">
          <cell r="B136">
            <v>361</v>
          </cell>
          <cell r="C136" t="str">
            <v>Сосин Максим</v>
          </cell>
          <cell r="D136">
            <v>34319</v>
          </cell>
          <cell r="E136" t="str">
            <v>1р</v>
          </cell>
          <cell r="F136" t="str">
            <v>Ивановская</v>
          </cell>
          <cell r="G136" t="str">
            <v>Иваново, Профсоюзы</v>
          </cell>
          <cell r="H136" t="str">
            <v>Магницкий М.В.</v>
          </cell>
        </row>
        <row r="137">
          <cell r="B137">
            <v>380</v>
          </cell>
          <cell r="C137" t="str">
            <v>Серебряков Вадим</v>
          </cell>
          <cell r="D137">
            <v>1986</v>
          </cell>
          <cell r="E137" t="str">
            <v>КМС</v>
          </cell>
          <cell r="F137" t="str">
            <v>респ-ка Коми</v>
          </cell>
          <cell r="G137" t="str">
            <v>Сыктывкар, КДЮСШ-1</v>
          </cell>
          <cell r="H137" t="str">
            <v>Панюкова М.А.</v>
          </cell>
        </row>
        <row r="138">
          <cell r="B138">
            <v>382</v>
          </cell>
          <cell r="C138" t="str">
            <v>Шевелев Вячеслав</v>
          </cell>
          <cell r="D138">
            <v>1989</v>
          </cell>
          <cell r="E138" t="str">
            <v>КМС</v>
          </cell>
          <cell r="F138" t="str">
            <v>респ-ка Коми</v>
          </cell>
          <cell r="G138" t="str">
            <v>Сыктывкар, КДЮСШ-1</v>
          </cell>
          <cell r="H138" t="str">
            <v>Панюкова Э.А.</v>
          </cell>
        </row>
        <row r="139">
          <cell r="B139">
            <v>383</v>
          </cell>
          <cell r="C139" t="str">
            <v>Балясников Иван</v>
          </cell>
          <cell r="D139">
            <v>1989</v>
          </cell>
          <cell r="E139" t="str">
            <v>КМС</v>
          </cell>
          <cell r="F139" t="str">
            <v>респ-ка Коми</v>
          </cell>
          <cell r="G139" t="str">
            <v>Сыктывкар, КДЮСШ-1</v>
          </cell>
          <cell r="H139" t="str">
            <v>Панюкова М.А.</v>
          </cell>
        </row>
        <row r="140">
          <cell r="B140">
            <v>384</v>
          </cell>
          <cell r="C140" t="str">
            <v>Антоненко Валерий</v>
          </cell>
          <cell r="D140">
            <v>1983</v>
          </cell>
          <cell r="E140" t="str">
            <v>КМС</v>
          </cell>
          <cell r="F140" t="str">
            <v>респ-ка Коми</v>
          </cell>
          <cell r="G140" t="str">
            <v>Сыктывкар, КДЮСШ-1</v>
          </cell>
          <cell r="H140" t="str">
            <v>Панюкова Э.А.</v>
          </cell>
        </row>
        <row r="141">
          <cell r="B141">
            <v>386</v>
          </cell>
          <cell r="C141" t="str">
            <v>Шадрин Яков</v>
          </cell>
          <cell r="D141">
            <v>1993</v>
          </cell>
          <cell r="E141" t="str">
            <v>2р</v>
          </cell>
          <cell r="F141" t="str">
            <v>респ-ка Коми</v>
          </cell>
          <cell r="G141" t="str">
            <v>Сыктывкар, КДЮСШ-1</v>
          </cell>
          <cell r="H141" t="str">
            <v>Панюкова Э.А.</v>
          </cell>
        </row>
        <row r="142">
          <cell r="B142">
            <v>388</v>
          </cell>
          <cell r="C142" t="str">
            <v>Филиппов Михаил</v>
          </cell>
          <cell r="D142">
            <v>1994</v>
          </cell>
          <cell r="E142" t="str">
            <v>1р</v>
          </cell>
          <cell r="F142" t="str">
            <v>респ-ка Коми</v>
          </cell>
          <cell r="G142" t="str">
            <v>Сыктывкар, КДЮСШ-1</v>
          </cell>
          <cell r="H142" t="str">
            <v>Шокшуева Ю.В</v>
          </cell>
        </row>
        <row r="143">
          <cell r="B143">
            <v>389</v>
          </cell>
          <cell r="C143" t="str">
            <v>Загиров Павел</v>
          </cell>
          <cell r="D143">
            <v>1995</v>
          </cell>
          <cell r="E143" t="str">
            <v>2р</v>
          </cell>
          <cell r="F143" t="str">
            <v>респ-ка Коми</v>
          </cell>
        </row>
        <row r="144">
          <cell r="B144">
            <v>391</v>
          </cell>
          <cell r="C144" t="str">
            <v>Лавров Александр</v>
          </cell>
          <cell r="D144">
            <v>1993</v>
          </cell>
          <cell r="E144" t="str">
            <v>1р</v>
          </cell>
          <cell r="F144" t="str">
            <v>респ-ка Коми</v>
          </cell>
          <cell r="G144" t="str">
            <v>Сыктывкар, КДЮСШ-1</v>
          </cell>
          <cell r="H144" t="str">
            <v>Углова С.И.</v>
          </cell>
        </row>
        <row r="145">
          <cell r="B145">
            <v>392</v>
          </cell>
          <cell r="C145" t="str">
            <v>Когут Максим</v>
          </cell>
          <cell r="D145">
            <v>1988</v>
          </cell>
          <cell r="E145" t="str">
            <v>КМС</v>
          </cell>
          <cell r="F145" t="str">
            <v>респ-ка Коми</v>
          </cell>
          <cell r="G145" t="str">
            <v>Сыктывкар, КДЮСШ-1</v>
          </cell>
          <cell r="H145" t="str">
            <v>Панюкова М.А., Жубрёв В.В.</v>
          </cell>
        </row>
        <row r="146">
          <cell r="B146">
            <v>393</v>
          </cell>
          <cell r="C146" t="str">
            <v>Демидов Валентин</v>
          </cell>
          <cell r="D146">
            <v>1988</v>
          </cell>
          <cell r="E146" t="str">
            <v>КМС</v>
          </cell>
          <cell r="F146" t="str">
            <v>респ-ка Коми</v>
          </cell>
          <cell r="G146" t="str">
            <v>Сыктывкар, КДЮСШ-1</v>
          </cell>
          <cell r="H146" t="str">
            <v>Жубрёв В.В.</v>
          </cell>
        </row>
        <row r="147">
          <cell r="B147">
            <v>423</v>
          </cell>
          <cell r="C147" t="str">
            <v>Соколов Александр</v>
          </cell>
          <cell r="D147">
            <v>1995</v>
          </cell>
          <cell r="E147" t="str">
            <v>1р</v>
          </cell>
          <cell r="F147" t="str">
            <v>Новгородская</v>
          </cell>
          <cell r="G147" t="str">
            <v>Великий Новгород, ДЮСШ</v>
          </cell>
          <cell r="H147" t="str">
            <v>Семенов А.В.</v>
          </cell>
        </row>
        <row r="148">
          <cell r="B148">
            <v>424</v>
          </cell>
          <cell r="C148" t="str">
            <v>Абакумов Мстислав</v>
          </cell>
          <cell r="D148">
            <v>1995</v>
          </cell>
          <cell r="E148" t="str">
            <v>1р</v>
          </cell>
          <cell r="F148" t="str">
            <v>Новгородская</v>
          </cell>
          <cell r="G148" t="str">
            <v>Великий Новгород, ДЮСШ</v>
          </cell>
          <cell r="H148" t="str">
            <v>Семенов А.В.</v>
          </cell>
        </row>
        <row r="149">
          <cell r="B149">
            <v>425</v>
          </cell>
          <cell r="C149" t="str">
            <v>Щеглов Даниил</v>
          </cell>
          <cell r="D149">
            <v>1995</v>
          </cell>
          <cell r="E149" t="str">
            <v>2р</v>
          </cell>
          <cell r="F149" t="str">
            <v>Новгородская</v>
          </cell>
          <cell r="G149" t="str">
            <v>Великий Новгород, ДЮСШ</v>
          </cell>
          <cell r="H149" t="str">
            <v>Семенов А.В.</v>
          </cell>
        </row>
        <row r="150">
          <cell r="B150">
            <v>426</v>
          </cell>
          <cell r="C150" t="str">
            <v>Александров Иван</v>
          </cell>
          <cell r="D150">
            <v>1995</v>
          </cell>
          <cell r="E150" t="str">
            <v>2р</v>
          </cell>
          <cell r="F150" t="str">
            <v>Новгородская</v>
          </cell>
          <cell r="G150" t="str">
            <v>Великий Новгород, СДЮСШОР-4</v>
          </cell>
          <cell r="H150" t="str">
            <v>Соколов П.А.</v>
          </cell>
        </row>
        <row r="151">
          <cell r="B151">
            <v>427</v>
          </cell>
          <cell r="C151" t="str">
            <v>Суботин Виктор</v>
          </cell>
          <cell r="D151">
            <v>1995</v>
          </cell>
          <cell r="E151" t="str">
            <v>2р</v>
          </cell>
          <cell r="F151" t="str">
            <v>Новгородская</v>
          </cell>
          <cell r="H151" t="str">
            <v>Савенков П.А.</v>
          </cell>
        </row>
        <row r="152">
          <cell r="B152">
            <v>428</v>
          </cell>
          <cell r="C152" t="str">
            <v>Потапов Александр</v>
          </cell>
          <cell r="D152">
            <v>1995</v>
          </cell>
          <cell r="E152" t="str">
            <v>1р</v>
          </cell>
          <cell r="F152" t="str">
            <v>Новгородская</v>
          </cell>
          <cell r="G152" t="str">
            <v>Великий Новгород, СДЮСШОР-4</v>
          </cell>
          <cell r="H152" t="str">
            <v>Шабловская В.А.</v>
          </cell>
        </row>
        <row r="153">
          <cell r="B153">
            <v>429</v>
          </cell>
          <cell r="C153" t="str">
            <v>Солонович Егор</v>
          </cell>
          <cell r="D153">
            <v>1995</v>
          </cell>
          <cell r="E153" t="str">
            <v>2р</v>
          </cell>
          <cell r="F153" t="str">
            <v>Новгородская</v>
          </cell>
          <cell r="H153" t="str">
            <v>Лавникович С.В.</v>
          </cell>
        </row>
        <row r="154">
          <cell r="B154">
            <v>430</v>
          </cell>
          <cell r="C154" t="str">
            <v>Скрылев Сергей</v>
          </cell>
          <cell r="D154">
            <v>1997</v>
          </cell>
          <cell r="E154" t="str">
            <v>1р</v>
          </cell>
          <cell r="F154" t="str">
            <v>Новгородская</v>
          </cell>
          <cell r="G154" t="str">
            <v>Великий Новгород, ДЮСШ</v>
          </cell>
          <cell r="H154" t="str">
            <v>Савенков П.А.</v>
          </cell>
        </row>
        <row r="155">
          <cell r="B155">
            <v>433</v>
          </cell>
          <cell r="C155" t="str">
            <v>Малинов Александр</v>
          </cell>
          <cell r="D155">
            <v>1994</v>
          </cell>
          <cell r="E155" t="str">
            <v>2р</v>
          </cell>
          <cell r="F155" t="str">
            <v>Новгородская</v>
          </cell>
          <cell r="G155" t="str">
            <v>Великий Новгород, ДЮСШ</v>
          </cell>
          <cell r="H155" t="str">
            <v>Савенков П.А.</v>
          </cell>
        </row>
        <row r="156">
          <cell r="B156">
            <v>434</v>
          </cell>
          <cell r="C156" t="str">
            <v>Иванский Сергей</v>
          </cell>
          <cell r="D156">
            <v>1993</v>
          </cell>
          <cell r="E156" t="str">
            <v>1р</v>
          </cell>
          <cell r="F156" t="str">
            <v>Новгородская</v>
          </cell>
          <cell r="G156" t="str">
            <v>Великий Новгород, ДЮСШ</v>
          </cell>
          <cell r="H156" t="str">
            <v>Савенков П.А.</v>
          </cell>
        </row>
        <row r="157">
          <cell r="B157">
            <v>435</v>
          </cell>
          <cell r="C157" t="str">
            <v>Плотников Андрей</v>
          </cell>
          <cell r="D157">
            <v>1993</v>
          </cell>
          <cell r="E157" t="str">
            <v>1р</v>
          </cell>
          <cell r="F157" t="str">
            <v>Новгородская</v>
          </cell>
          <cell r="G157" t="str">
            <v>Великий Новгород, ДЮСШ</v>
          </cell>
          <cell r="H157" t="str">
            <v>Макиенко В.В.</v>
          </cell>
        </row>
        <row r="158">
          <cell r="B158">
            <v>436</v>
          </cell>
          <cell r="C158" t="str">
            <v>Уваров Станислав</v>
          </cell>
          <cell r="D158">
            <v>1993</v>
          </cell>
          <cell r="E158" t="str">
            <v>1р</v>
          </cell>
          <cell r="F158" t="str">
            <v>Новгородская</v>
          </cell>
          <cell r="H158" t="str">
            <v>Савенков П.А.</v>
          </cell>
        </row>
        <row r="159">
          <cell r="B159">
            <v>437</v>
          </cell>
          <cell r="C159" t="str">
            <v>Кирилов Евгений</v>
          </cell>
          <cell r="D159">
            <v>1994</v>
          </cell>
          <cell r="E159" t="str">
            <v>2р</v>
          </cell>
          <cell r="F159" t="str">
            <v>Новгородская</v>
          </cell>
          <cell r="H159" t="str">
            <v>Титяк Т.А.</v>
          </cell>
        </row>
        <row r="160">
          <cell r="B160">
            <v>439</v>
          </cell>
          <cell r="C160" t="str">
            <v>Антонов Евгений</v>
          </cell>
          <cell r="D160">
            <v>1990</v>
          </cell>
          <cell r="E160" t="str">
            <v>1р</v>
          </cell>
          <cell r="F160" t="str">
            <v>Новгородская</v>
          </cell>
          <cell r="H160" t="str">
            <v>Савенков П.А.</v>
          </cell>
        </row>
        <row r="161">
          <cell r="B161">
            <v>396</v>
          </cell>
          <cell r="C161" t="str">
            <v>Зимон Олег</v>
          </cell>
          <cell r="D161">
            <v>30120</v>
          </cell>
          <cell r="E161" t="str">
            <v>КМС</v>
          </cell>
          <cell r="F161" t="str">
            <v>респ-ка Карелия</v>
          </cell>
          <cell r="G161" t="str">
            <v>СДЮСШОР-3</v>
          </cell>
          <cell r="H161" t="str">
            <v>Кишкин А.Ю., Воробьёв С.А.</v>
          </cell>
        </row>
        <row r="162">
          <cell r="B162">
            <v>397</v>
          </cell>
          <cell r="C162" t="str">
            <v>Моруев Сергей</v>
          </cell>
          <cell r="D162">
            <v>34439</v>
          </cell>
          <cell r="E162" t="str">
            <v>1р</v>
          </cell>
          <cell r="F162" t="str">
            <v>респ-ка Карелия</v>
          </cell>
          <cell r="G162" t="str">
            <v>СДЮСШОР-3</v>
          </cell>
          <cell r="H162" t="str">
            <v>Моруев А.Ю.</v>
          </cell>
        </row>
        <row r="163">
          <cell r="B163">
            <v>398</v>
          </cell>
          <cell r="C163" t="str">
            <v>Губанов Андрей</v>
          </cell>
          <cell r="D163">
            <v>35146</v>
          </cell>
          <cell r="E163" t="str">
            <v>КМС</v>
          </cell>
          <cell r="F163" t="str">
            <v>респ-ка Карелия</v>
          </cell>
          <cell r="G163" t="str">
            <v>СДЮСШОР-3</v>
          </cell>
          <cell r="H163" t="str">
            <v>Капусткина О.М., Зноев С.А.</v>
          </cell>
        </row>
        <row r="164">
          <cell r="B164">
            <v>399</v>
          </cell>
          <cell r="C164" t="str">
            <v>Большанский Андрей</v>
          </cell>
          <cell r="D164">
            <v>32805</v>
          </cell>
          <cell r="E164" t="str">
            <v>КМС</v>
          </cell>
          <cell r="F164" t="str">
            <v>респ-ка Карелия</v>
          </cell>
          <cell r="G164" t="str">
            <v>СДЮСШОР-3</v>
          </cell>
          <cell r="H164" t="str">
            <v>Сигарева А.Ю.</v>
          </cell>
        </row>
        <row r="165">
          <cell r="B165">
            <v>400</v>
          </cell>
          <cell r="C165" t="str">
            <v>Новиков Сергей</v>
          </cell>
          <cell r="D165">
            <v>35007</v>
          </cell>
          <cell r="E165" t="str">
            <v>1р</v>
          </cell>
          <cell r="F165" t="str">
            <v>респ-ка Карелия</v>
          </cell>
          <cell r="G165" t="str">
            <v>СДЮСШОР-3</v>
          </cell>
          <cell r="H165" t="str">
            <v>Кишкин А.Ю., Зимон О.В., Воробьёв С.А.</v>
          </cell>
        </row>
        <row r="166">
          <cell r="B166">
            <v>401</v>
          </cell>
          <cell r="C166" t="str">
            <v>Журавлев Владимир</v>
          </cell>
          <cell r="D166">
            <v>35201</v>
          </cell>
          <cell r="E166" t="str">
            <v>2р</v>
          </cell>
          <cell r="F166" t="str">
            <v>респ-ка Карелия</v>
          </cell>
          <cell r="G166" t="str">
            <v>СДЮСШОР-3</v>
          </cell>
          <cell r="H166" t="str">
            <v>Лайтинен А.А., Титов В.Ф.</v>
          </cell>
        </row>
        <row r="167">
          <cell r="B167">
            <v>402</v>
          </cell>
          <cell r="C167" t="str">
            <v>Комаров Алексей</v>
          </cell>
          <cell r="D167">
            <v>34917</v>
          </cell>
          <cell r="E167" t="str">
            <v>2р</v>
          </cell>
          <cell r="F167" t="str">
            <v>респ-ка Карелия</v>
          </cell>
          <cell r="G167" t="str">
            <v>СДЮСШОР-3</v>
          </cell>
          <cell r="H167" t="str">
            <v>Савинова Е.В., Савинова И.А.</v>
          </cell>
        </row>
        <row r="168">
          <cell r="B168">
            <v>403</v>
          </cell>
          <cell r="C168" t="str">
            <v>Сонькин Роман</v>
          </cell>
          <cell r="D168">
            <v>34470</v>
          </cell>
          <cell r="E168" t="str">
            <v>1р</v>
          </cell>
          <cell r="F168" t="str">
            <v>респ-ка Карелия</v>
          </cell>
          <cell r="H168" t="str">
            <v>Суворова В.В., Холмецкая И.М.</v>
          </cell>
        </row>
        <row r="169">
          <cell r="B169">
            <v>404</v>
          </cell>
          <cell r="C169" t="str">
            <v>Куликов Кирилл</v>
          </cell>
          <cell r="D169">
            <v>32920</v>
          </cell>
          <cell r="E169" t="str">
            <v>КМС</v>
          </cell>
          <cell r="F169" t="str">
            <v>респ-ка Карелия</v>
          </cell>
          <cell r="G169" t="str">
            <v>СДЮСШОР-3</v>
          </cell>
          <cell r="H169" t="str">
            <v>Кишкин А.Ю., Зимон О.В., Воробьёв С.А.</v>
          </cell>
        </row>
        <row r="170">
          <cell r="B170">
            <v>408</v>
          </cell>
          <cell r="C170" t="str">
            <v>Воробьёв Тимур</v>
          </cell>
          <cell r="D170">
            <v>33832</v>
          </cell>
          <cell r="E170" t="str">
            <v>1р</v>
          </cell>
          <cell r="F170" t="str">
            <v>респ-ка Карелия</v>
          </cell>
          <cell r="G170" t="str">
            <v>СДЮСШОР-3</v>
          </cell>
          <cell r="H170" t="str">
            <v>Кишкин А.Ю., Зимон О.В., Воробьёв С.А.</v>
          </cell>
        </row>
        <row r="171">
          <cell r="B171">
            <v>410</v>
          </cell>
          <cell r="C171" t="str">
            <v>Рянжин Станислав</v>
          </cell>
          <cell r="D171">
            <v>35248</v>
          </cell>
          <cell r="E171" t="str">
            <v>1р</v>
          </cell>
          <cell r="F171" t="str">
            <v>респ-ка Карелия</v>
          </cell>
          <cell r="G171" t="str">
            <v>СДЮСШОР-3</v>
          </cell>
          <cell r="H171" t="str">
            <v>Вологдина Т.П.</v>
          </cell>
        </row>
        <row r="172">
          <cell r="B172">
            <v>411</v>
          </cell>
          <cell r="C172" t="str">
            <v>Тагай Константин</v>
          </cell>
          <cell r="D172">
            <v>34301</v>
          </cell>
          <cell r="E172" t="str">
            <v>1р</v>
          </cell>
          <cell r="F172" t="str">
            <v>респ-ка Карелия</v>
          </cell>
          <cell r="H172" t="str">
            <v>Сигарева А.Ю., Козлова, Зимон О.В.</v>
          </cell>
        </row>
        <row r="173">
          <cell r="B173">
            <v>412</v>
          </cell>
          <cell r="C173" t="str">
            <v>Иванов Александр</v>
          </cell>
          <cell r="D173">
            <v>33993</v>
          </cell>
          <cell r="E173" t="str">
            <v>1р</v>
          </cell>
          <cell r="F173" t="str">
            <v>респ-ка Карелия</v>
          </cell>
          <cell r="H173" t="str">
            <v>Кишкин А.Ю., Зимон О.В., Воробьёв С.А.</v>
          </cell>
        </row>
        <row r="174">
          <cell r="B174">
            <v>413</v>
          </cell>
          <cell r="C174" t="str">
            <v>Чугунов Юрий</v>
          </cell>
          <cell r="D174">
            <v>31220</v>
          </cell>
          <cell r="E174" t="str">
            <v>МС</v>
          </cell>
          <cell r="F174" t="str">
            <v>респ-ка Карелия</v>
          </cell>
          <cell r="G174" t="str">
            <v>СДЮСШОР-3</v>
          </cell>
          <cell r="H174" t="str">
            <v>Суворова В.В.</v>
          </cell>
        </row>
        <row r="175">
          <cell r="B175">
            <v>415</v>
          </cell>
          <cell r="C175" t="str">
            <v>Котляров Евгений</v>
          </cell>
          <cell r="D175">
            <v>31727</v>
          </cell>
          <cell r="E175" t="str">
            <v>МС</v>
          </cell>
          <cell r="F175" t="str">
            <v>респ-ка Карелия</v>
          </cell>
          <cell r="G175" t="str">
            <v>СДЮСШОР-3</v>
          </cell>
          <cell r="H175" t="str">
            <v>Воробьёв С.А.</v>
          </cell>
        </row>
        <row r="176">
          <cell r="B176">
            <v>416</v>
          </cell>
          <cell r="C176" t="str">
            <v>Яковлев Павел</v>
          </cell>
          <cell r="D176">
            <v>32012</v>
          </cell>
          <cell r="E176" t="str">
            <v>МС</v>
          </cell>
          <cell r="F176" t="str">
            <v>респ-ка Карелия</v>
          </cell>
          <cell r="G176" t="str">
            <v>СДЮСШОР-3</v>
          </cell>
          <cell r="H176" t="str">
            <v>Воробьёв С.А.</v>
          </cell>
        </row>
        <row r="177">
          <cell r="B177">
            <v>501</v>
          </cell>
          <cell r="C177" t="str">
            <v>Чехонин Александр</v>
          </cell>
          <cell r="D177">
            <v>1991</v>
          </cell>
          <cell r="E177" t="str">
            <v>КМС</v>
          </cell>
          <cell r="F177" t="str">
            <v>Московская</v>
          </cell>
          <cell r="G177" t="str">
            <v>Жуковский</v>
          </cell>
          <cell r="H177" t="str">
            <v>Юдакова Н.А., Фомин В.И.</v>
          </cell>
        </row>
        <row r="178">
          <cell r="B178">
            <v>504</v>
          </cell>
          <cell r="C178" t="str">
            <v>Захряпин Дмитрий</v>
          </cell>
          <cell r="D178">
            <v>34715</v>
          </cell>
          <cell r="E178" t="str">
            <v>1р</v>
          </cell>
          <cell r="F178" t="str">
            <v>Ярославская</v>
          </cell>
          <cell r="G178" t="str">
            <v>Переславль, ДЮСШ</v>
          </cell>
          <cell r="H178" t="str">
            <v>Темнякова А.В.</v>
          </cell>
        </row>
        <row r="179">
          <cell r="B179">
            <v>505</v>
          </cell>
          <cell r="C179" t="str">
            <v>Звонков Геннадий</v>
          </cell>
          <cell r="D179">
            <v>35280</v>
          </cell>
          <cell r="E179" t="str">
            <v>2р</v>
          </cell>
          <cell r="F179" t="str">
            <v>Ярославская</v>
          </cell>
          <cell r="G179" t="str">
            <v>Переславль, ДЮСШ</v>
          </cell>
          <cell r="H179" t="str">
            <v>Темнякова А.В.</v>
          </cell>
        </row>
        <row r="180">
          <cell r="B180">
            <v>506</v>
          </cell>
          <cell r="C180" t="str">
            <v>Шкиндер Валерий</v>
          </cell>
          <cell r="D180">
            <v>34526</v>
          </cell>
          <cell r="E180" t="str">
            <v>2р</v>
          </cell>
          <cell r="F180" t="str">
            <v>Ярославская</v>
          </cell>
          <cell r="G180" t="str">
            <v>Переславль, ДЮСШ</v>
          </cell>
          <cell r="H180" t="str">
            <v>Темнякова А.В.</v>
          </cell>
        </row>
        <row r="181">
          <cell r="B181">
            <v>508</v>
          </cell>
          <cell r="C181" t="str">
            <v>Крупнов Алексей</v>
          </cell>
          <cell r="D181">
            <v>35123</v>
          </cell>
          <cell r="E181" t="str">
            <v>1р</v>
          </cell>
          <cell r="F181" t="str">
            <v>Ярославская</v>
          </cell>
          <cell r="G181" t="str">
            <v>Переславль, ДЮСШ</v>
          </cell>
          <cell r="H181" t="str">
            <v>Литвинова М.Ф.</v>
          </cell>
        </row>
        <row r="182">
          <cell r="B182">
            <v>509</v>
          </cell>
          <cell r="C182" t="str">
            <v>Голубков Илья</v>
          </cell>
          <cell r="D182">
            <v>34799</v>
          </cell>
          <cell r="E182" t="str">
            <v>2р</v>
          </cell>
          <cell r="F182" t="str">
            <v>Ярославская</v>
          </cell>
          <cell r="G182" t="str">
            <v>Переславль, ДЮСШ</v>
          </cell>
          <cell r="H182" t="str">
            <v>Литвинова М.Ф.</v>
          </cell>
        </row>
        <row r="183">
          <cell r="B183">
            <v>510</v>
          </cell>
          <cell r="C183" t="str">
            <v>Серов Виктор</v>
          </cell>
          <cell r="D183">
            <v>35005</v>
          </cell>
          <cell r="E183" t="str">
            <v>2р</v>
          </cell>
          <cell r="F183" t="str">
            <v>Ярославская</v>
          </cell>
          <cell r="G183" t="str">
            <v>Переславль, ДЮСШ</v>
          </cell>
          <cell r="H183" t="str">
            <v>Литвинова М.Ф.</v>
          </cell>
        </row>
        <row r="184">
          <cell r="B184">
            <v>511</v>
          </cell>
          <cell r="C184" t="str">
            <v>Соколов Александр</v>
          </cell>
          <cell r="D184">
            <v>34916</v>
          </cell>
          <cell r="E184" t="str">
            <v>2р</v>
          </cell>
          <cell r="F184" t="str">
            <v>Рязанская</v>
          </cell>
          <cell r="G184" t="str">
            <v>Скопин, МДЮСШ</v>
          </cell>
          <cell r="H184" t="str">
            <v>Ефремов С.А.</v>
          </cell>
        </row>
        <row r="185">
          <cell r="B185">
            <v>514</v>
          </cell>
          <cell r="C185" t="str">
            <v>Ракчеев Дмитрий</v>
          </cell>
          <cell r="D185">
            <v>35126</v>
          </cell>
          <cell r="E185" t="str">
            <v>2р</v>
          </cell>
          <cell r="F185" t="str">
            <v>Рязанская</v>
          </cell>
          <cell r="G185" t="str">
            <v>Скопин, МДЮСШ</v>
          </cell>
          <cell r="H185" t="str">
            <v>Ефремов С.А.</v>
          </cell>
        </row>
        <row r="186">
          <cell r="B186">
            <v>518</v>
          </cell>
          <cell r="C186" t="str">
            <v>Шаблыков Кирилл</v>
          </cell>
          <cell r="D186">
            <v>35004</v>
          </cell>
          <cell r="F186" t="str">
            <v>Ярославская</v>
          </cell>
          <cell r="G186" t="str">
            <v>Ростов, ДЮСШ</v>
          </cell>
          <cell r="H186" t="str">
            <v>Графенков А.Ю.</v>
          </cell>
        </row>
        <row r="187">
          <cell r="B187">
            <v>519</v>
          </cell>
          <cell r="C187" t="str">
            <v>Ерохин Егор</v>
          </cell>
          <cell r="D187">
            <v>34921</v>
          </cell>
          <cell r="F187" t="str">
            <v>Ярославская</v>
          </cell>
          <cell r="G187" t="str">
            <v>Ростов, ДЮСШ</v>
          </cell>
          <cell r="H187" t="str">
            <v>Графенков А.Ю.</v>
          </cell>
        </row>
        <row r="188">
          <cell r="B188">
            <v>572</v>
          </cell>
          <cell r="C188" t="str">
            <v>Тихомиров Дмитрий</v>
          </cell>
          <cell r="D188">
            <v>1996</v>
          </cell>
          <cell r="E188" t="str">
            <v>3р</v>
          </cell>
          <cell r="F188" t="str">
            <v>Ярославская</v>
          </cell>
          <cell r="G188" t="str">
            <v>Рыбинск, ДЮСШ "Темп"</v>
          </cell>
          <cell r="H188" t="str">
            <v>Ивушин</v>
          </cell>
        </row>
        <row r="189">
          <cell r="B189">
            <v>573</v>
          </cell>
          <cell r="C189" t="str">
            <v>Островский Евгений</v>
          </cell>
          <cell r="D189">
            <v>1997</v>
          </cell>
          <cell r="E189" t="str">
            <v>3р</v>
          </cell>
          <cell r="F189" t="str">
            <v>Ярославская</v>
          </cell>
          <cell r="G189" t="str">
            <v>Рыбинск, ДЮСШ "Темп"</v>
          </cell>
          <cell r="H189" t="str">
            <v>Ивушин</v>
          </cell>
        </row>
        <row r="190">
          <cell r="B190">
            <v>516</v>
          </cell>
          <cell r="C190" t="str">
            <v>Моляренко Станислав</v>
          </cell>
          <cell r="D190">
            <v>1985</v>
          </cell>
          <cell r="E190" t="str">
            <v>МС</v>
          </cell>
          <cell r="F190" t="str">
            <v>Ярославская</v>
          </cell>
          <cell r="G190" t="str">
            <v>Ярославль, ШВСМ</v>
          </cell>
          <cell r="H190" t="str">
            <v>Рыбаков В.Ю., Рыбакова Л.Е.</v>
          </cell>
        </row>
        <row r="191">
          <cell r="B191">
            <v>362</v>
          </cell>
          <cell r="C191" t="str">
            <v>Никулин Василий</v>
          </cell>
          <cell r="D191">
            <v>34204</v>
          </cell>
          <cell r="E191" t="str">
            <v>1р</v>
          </cell>
          <cell r="F191" t="str">
            <v>Псковская</v>
          </cell>
          <cell r="G191" t="str">
            <v>Великие Луки</v>
          </cell>
          <cell r="H191" t="str">
            <v>Ершов В.Ю.</v>
          </cell>
        </row>
        <row r="192">
          <cell r="B192">
            <v>364</v>
          </cell>
          <cell r="C192" t="str">
            <v>Михайлов Виктор</v>
          </cell>
          <cell r="D192">
            <v>32996</v>
          </cell>
          <cell r="E192" t="str">
            <v>КМС</v>
          </cell>
          <cell r="F192" t="str">
            <v>Псковская</v>
          </cell>
          <cell r="G192" t="str">
            <v>Великие Луки</v>
          </cell>
          <cell r="H192" t="str">
            <v>Ершов В.Ю.</v>
          </cell>
        </row>
        <row r="193">
          <cell r="B193">
            <v>365</v>
          </cell>
          <cell r="C193" t="str">
            <v>Пискунов Иван</v>
          </cell>
          <cell r="D193">
            <v>33493</v>
          </cell>
          <cell r="E193" t="str">
            <v>1р</v>
          </cell>
          <cell r="F193" t="str">
            <v>Псковская</v>
          </cell>
          <cell r="G193" t="str">
            <v>Великие Луки</v>
          </cell>
          <cell r="H193" t="str">
            <v>Ершов В.Ю.</v>
          </cell>
        </row>
        <row r="194">
          <cell r="B194">
            <v>366</v>
          </cell>
          <cell r="C194" t="str">
            <v>Козлов Виктор</v>
          </cell>
          <cell r="D194">
            <v>33412</v>
          </cell>
          <cell r="E194" t="str">
            <v>КМС</v>
          </cell>
          <cell r="F194" t="str">
            <v>Псковская</v>
          </cell>
          <cell r="G194" t="str">
            <v>Великие Луки</v>
          </cell>
          <cell r="H194" t="str">
            <v>Ершов В.Ю.</v>
          </cell>
        </row>
        <row r="195">
          <cell r="B195">
            <v>368</v>
          </cell>
          <cell r="C195" t="str">
            <v>Артамонов Сергей</v>
          </cell>
          <cell r="D195">
            <v>34677</v>
          </cell>
          <cell r="E195" t="str">
            <v>2р</v>
          </cell>
          <cell r="F195" t="str">
            <v>Псковская</v>
          </cell>
          <cell r="G195" t="str">
            <v>Великие Луки, ДЮСШ-1 "Атлетика"</v>
          </cell>
          <cell r="H195" t="str">
            <v>Ершов В.Ю.</v>
          </cell>
        </row>
        <row r="196">
          <cell r="B196">
            <v>370</v>
          </cell>
          <cell r="C196" t="str">
            <v>Барканов Антон</v>
          </cell>
          <cell r="D196">
            <v>34386</v>
          </cell>
          <cell r="E196" t="str">
            <v>1р</v>
          </cell>
          <cell r="F196" t="str">
            <v>Псковская</v>
          </cell>
          <cell r="G196" t="str">
            <v>Великие Луки, ДЮСШ-1 "Атлетика"</v>
          </cell>
          <cell r="H196" t="str">
            <v>Смирнов А.А.</v>
          </cell>
        </row>
        <row r="197">
          <cell r="B197">
            <v>371</v>
          </cell>
          <cell r="C197" t="str">
            <v>Барканов Максим</v>
          </cell>
          <cell r="D197">
            <v>34386</v>
          </cell>
          <cell r="E197" t="str">
            <v>2р</v>
          </cell>
          <cell r="F197" t="str">
            <v>Псковская</v>
          </cell>
          <cell r="G197" t="str">
            <v>Великие Луки, ДЮСШ-1 "Атлетика"</v>
          </cell>
          <cell r="H197" t="str">
            <v>Смирнов А.А.</v>
          </cell>
        </row>
        <row r="198">
          <cell r="B198">
            <v>372</v>
          </cell>
          <cell r="C198" t="str">
            <v>Никифоров</v>
          </cell>
          <cell r="D198">
            <v>1996</v>
          </cell>
          <cell r="E198" t="str">
            <v>2р</v>
          </cell>
          <cell r="F198" t="str">
            <v>Псковская</v>
          </cell>
          <cell r="G198" t="str">
            <v>Великие Луки</v>
          </cell>
        </row>
        <row r="199">
          <cell r="B199">
            <v>373</v>
          </cell>
          <cell r="C199" t="str">
            <v>Клементьев Павел</v>
          </cell>
          <cell r="D199">
            <v>34795</v>
          </cell>
          <cell r="E199" t="str">
            <v>1р</v>
          </cell>
          <cell r="F199" t="str">
            <v>Псковская</v>
          </cell>
          <cell r="G199" t="str">
            <v>Великие Луки, ДЮСШ-1 "Атлетика"</v>
          </cell>
          <cell r="H199" t="str">
            <v>Смирнов А.А.</v>
          </cell>
        </row>
        <row r="200">
          <cell r="B200">
            <v>374</v>
          </cell>
          <cell r="C200" t="str">
            <v>Аввакуменков Сергей</v>
          </cell>
          <cell r="D200">
            <v>35326</v>
          </cell>
          <cell r="E200" t="str">
            <v>2р</v>
          </cell>
          <cell r="F200" t="str">
            <v>Псковская</v>
          </cell>
          <cell r="G200" t="str">
            <v>Великие Луки</v>
          </cell>
          <cell r="H200" t="str">
            <v>Аввакуменкова Н.М.</v>
          </cell>
        </row>
        <row r="201">
          <cell r="B201">
            <v>630</v>
          </cell>
          <cell r="C201" t="str">
            <v>Дергунов Василий</v>
          </cell>
          <cell r="D201">
            <v>34955</v>
          </cell>
          <cell r="E201" t="str">
            <v>1р</v>
          </cell>
          <cell r="F201" t="str">
            <v>Псковская</v>
          </cell>
          <cell r="G201" t="str">
            <v>Псков, Юность</v>
          </cell>
          <cell r="H201" t="str">
            <v>Нестерова И.А., Михайлов Д.А.</v>
          </cell>
        </row>
        <row r="202">
          <cell r="B202">
            <v>629</v>
          </cell>
          <cell r="C202" t="str">
            <v>Павлов Олег</v>
          </cell>
          <cell r="D202">
            <v>34828</v>
          </cell>
          <cell r="E202" t="str">
            <v>1р</v>
          </cell>
          <cell r="F202" t="str">
            <v>Псковская</v>
          </cell>
          <cell r="G202" t="str">
            <v>Псков, Юность</v>
          </cell>
          <cell r="H202" t="str">
            <v>Нестерова И.А., Михайлов Д.А.</v>
          </cell>
        </row>
        <row r="203">
          <cell r="B203">
            <v>377</v>
          </cell>
          <cell r="C203" t="str">
            <v>Волков Владимир</v>
          </cell>
          <cell r="D203">
            <v>1996</v>
          </cell>
          <cell r="E203" t="str">
            <v>1р</v>
          </cell>
          <cell r="F203" t="str">
            <v>Псковская</v>
          </cell>
          <cell r="G203" t="str">
            <v>Псков</v>
          </cell>
          <cell r="H203" t="str">
            <v>Нестерова И.А.</v>
          </cell>
        </row>
        <row r="204">
          <cell r="B204">
            <v>627</v>
          </cell>
          <cell r="C204" t="str">
            <v>Коршаков Дмитрий</v>
          </cell>
          <cell r="D204">
            <v>35065</v>
          </cell>
          <cell r="E204" t="str">
            <v>1р</v>
          </cell>
          <cell r="F204" t="str">
            <v>Псковская</v>
          </cell>
          <cell r="G204" t="str">
            <v>Псков, Юность</v>
          </cell>
          <cell r="H204" t="str">
            <v>Нестерова И.А., Михайлов Д.А.</v>
          </cell>
        </row>
        <row r="205">
          <cell r="B205">
            <v>628</v>
          </cell>
          <cell r="C205" t="str">
            <v>Иванов Кирилл</v>
          </cell>
          <cell r="D205">
            <v>35252</v>
          </cell>
          <cell r="E205" t="str">
            <v>1р</v>
          </cell>
          <cell r="F205" t="str">
            <v>Псковская</v>
          </cell>
          <cell r="G205" t="str">
            <v>Псков, Юность</v>
          </cell>
          <cell r="H205" t="str">
            <v>Голубева Т.И.</v>
          </cell>
        </row>
        <row r="206">
          <cell r="B206">
            <v>520</v>
          </cell>
          <cell r="C206" t="str">
            <v>Затонский Владислав</v>
          </cell>
          <cell r="D206">
            <v>1996</v>
          </cell>
          <cell r="E206" t="str">
            <v>2р</v>
          </cell>
          <cell r="F206" t="str">
            <v>Ярославская</v>
          </cell>
          <cell r="G206" t="str">
            <v>Рыбинск, СДЮСШОР-2</v>
          </cell>
          <cell r="H206" t="str">
            <v>Бордукова Н.А.</v>
          </cell>
        </row>
        <row r="207">
          <cell r="B207">
            <v>521</v>
          </cell>
          <cell r="C207" t="str">
            <v>Симаков Кирилл</v>
          </cell>
          <cell r="D207">
            <v>1988</v>
          </cell>
          <cell r="E207" t="str">
            <v>МС</v>
          </cell>
          <cell r="F207" t="str">
            <v>Ярославская</v>
          </cell>
          <cell r="G207" t="str">
            <v>Рыбинск, СДЮСШОР-2</v>
          </cell>
          <cell r="H207" t="str">
            <v>Бордукова Н.А.</v>
          </cell>
        </row>
        <row r="208">
          <cell r="B208">
            <v>523</v>
          </cell>
          <cell r="C208" t="str">
            <v>Комаров Максим</v>
          </cell>
          <cell r="D208">
            <v>1994</v>
          </cell>
          <cell r="E208" t="str">
            <v>3р</v>
          </cell>
          <cell r="F208" t="str">
            <v>Ярославская</v>
          </cell>
          <cell r="G208" t="str">
            <v>Рыбинск, СДЮСШОР-2</v>
          </cell>
          <cell r="H208" t="str">
            <v>Бордукова Н.А.</v>
          </cell>
        </row>
        <row r="209">
          <cell r="B209">
            <v>526</v>
          </cell>
          <cell r="C209" t="str">
            <v>Семенов Николай</v>
          </cell>
          <cell r="D209">
            <v>33815</v>
          </cell>
          <cell r="E209" t="str">
            <v>1р</v>
          </cell>
          <cell r="F209" t="str">
            <v>Ярославская</v>
          </cell>
          <cell r="G209" t="str">
            <v>Рыбинск, СДЮСШОР-2</v>
          </cell>
          <cell r="H209" t="str">
            <v>Жукова Т.Г.</v>
          </cell>
        </row>
        <row r="210">
          <cell r="B210">
            <v>528</v>
          </cell>
          <cell r="C210" t="str">
            <v>Нехаев Иван</v>
          </cell>
          <cell r="D210">
            <v>34616</v>
          </cell>
          <cell r="E210" t="str">
            <v>2р</v>
          </cell>
          <cell r="F210" t="str">
            <v>Ярославская</v>
          </cell>
          <cell r="G210" t="str">
            <v>Рыбинск, СДЮСШОР-2</v>
          </cell>
          <cell r="H210" t="str">
            <v>Жукова Т.Г.</v>
          </cell>
        </row>
        <row r="211">
          <cell r="B211">
            <v>530</v>
          </cell>
          <cell r="C211" t="str">
            <v>Фридфельдт Даниил</v>
          </cell>
          <cell r="D211">
            <v>34822</v>
          </cell>
          <cell r="E211" t="str">
            <v>1р</v>
          </cell>
          <cell r="F211" t="str">
            <v>Ярославская</v>
          </cell>
          <cell r="G211" t="str">
            <v>Рыбинск, СДЮСШОР-2</v>
          </cell>
          <cell r="H211" t="str">
            <v>Сергеева Е.В.</v>
          </cell>
        </row>
        <row r="212">
          <cell r="B212">
            <v>531</v>
          </cell>
          <cell r="C212" t="str">
            <v>Гусев Роман</v>
          </cell>
          <cell r="D212">
            <v>1987</v>
          </cell>
          <cell r="E212" t="str">
            <v>МС</v>
          </cell>
          <cell r="F212" t="str">
            <v>Ярославская</v>
          </cell>
          <cell r="G212" t="str">
            <v>Рыбинск, СДЮСШОР-2</v>
          </cell>
          <cell r="H212" t="str">
            <v>Чупров Ю.Е.</v>
          </cell>
        </row>
        <row r="213">
          <cell r="B213">
            <v>532</v>
          </cell>
          <cell r="C213" t="str">
            <v>Корсков Владимир</v>
          </cell>
          <cell r="D213">
            <v>1983</v>
          </cell>
          <cell r="E213" t="str">
            <v>КМС</v>
          </cell>
          <cell r="F213" t="str">
            <v>Ярославская</v>
          </cell>
          <cell r="G213" t="str">
            <v>Рыбинск, СДЮСШОР-2</v>
          </cell>
          <cell r="H213" t="str">
            <v>Чупров Ю.Е.</v>
          </cell>
        </row>
        <row r="214">
          <cell r="B214">
            <v>533</v>
          </cell>
          <cell r="C214" t="str">
            <v>Задорожный Андрей</v>
          </cell>
          <cell r="D214">
            <v>1973</v>
          </cell>
          <cell r="E214" t="str">
            <v>МСМК</v>
          </cell>
          <cell r="F214" t="str">
            <v>Ярославская</v>
          </cell>
          <cell r="G214" t="str">
            <v>Рыбинск, СДЮСШОР-2</v>
          </cell>
          <cell r="H214" t="str">
            <v>Чупров Ю.Е.</v>
          </cell>
        </row>
        <row r="215">
          <cell r="B215">
            <v>539</v>
          </cell>
          <cell r="C215" t="str">
            <v>Романов Никита</v>
          </cell>
          <cell r="D215">
            <v>35139</v>
          </cell>
          <cell r="E215" t="str">
            <v>1р</v>
          </cell>
          <cell r="F215" t="str">
            <v>Ярославская</v>
          </cell>
          <cell r="G215" t="str">
            <v>Рыбинск, СДЮСШОР-2</v>
          </cell>
          <cell r="H215" t="str">
            <v>Соколова Н.М., Иванова И.М.</v>
          </cell>
        </row>
        <row r="216">
          <cell r="B216">
            <v>541</v>
          </cell>
          <cell r="C216" t="str">
            <v>Касаткин Михаил</v>
          </cell>
          <cell r="D216">
            <v>34622</v>
          </cell>
          <cell r="E216" t="str">
            <v>2р</v>
          </cell>
          <cell r="F216" t="str">
            <v>Ярославская</v>
          </cell>
          <cell r="G216" t="str">
            <v>Рыбинск, СДЮСШОР-2</v>
          </cell>
          <cell r="H216" t="str">
            <v>Соколова Н.М., Иванова И.М.</v>
          </cell>
        </row>
        <row r="217">
          <cell r="B217">
            <v>543</v>
          </cell>
          <cell r="C217" t="str">
            <v>Львов Виталий</v>
          </cell>
          <cell r="D217">
            <v>33117</v>
          </cell>
          <cell r="E217" t="str">
            <v>КМС</v>
          </cell>
          <cell r="F217" t="str">
            <v>Ярославская</v>
          </cell>
          <cell r="G217" t="str">
            <v>Рыбинск, СДЮСШОР-2</v>
          </cell>
          <cell r="H217" t="str">
            <v>Пивентьев С.А.</v>
          </cell>
        </row>
        <row r="218">
          <cell r="B218">
            <v>544</v>
          </cell>
          <cell r="C218" t="str">
            <v>Ялычев Алексей</v>
          </cell>
          <cell r="D218">
            <v>34703</v>
          </cell>
          <cell r="E218" t="str">
            <v>1р</v>
          </cell>
          <cell r="F218" t="str">
            <v>Ярославская</v>
          </cell>
          <cell r="G218" t="str">
            <v>Рыбинск, СДЮСШОР-2</v>
          </cell>
          <cell r="H218" t="str">
            <v>Пивентьев С.А.</v>
          </cell>
        </row>
        <row r="219">
          <cell r="B219">
            <v>545</v>
          </cell>
          <cell r="C219" t="str">
            <v>Савельев Александр</v>
          </cell>
          <cell r="D219">
            <v>35200</v>
          </cell>
          <cell r="E219" t="str">
            <v>1р</v>
          </cell>
          <cell r="F219" t="str">
            <v>Ярославская</v>
          </cell>
          <cell r="G219" t="str">
            <v>Рыбинск, СДЮСШОР-2</v>
          </cell>
          <cell r="H219" t="str">
            <v>Пивентьев С.А.</v>
          </cell>
        </row>
        <row r="220">
          <cell r="B220">
            <v>546</v>
          </cell>
          <cell r="C220" t="str">
            <v>Ломакин Павел</v>
          </cell>
          <cell r="D220">
            <v>34126</v>
          </cell>
          <cell r="E220" t="str">
            <v>КМС</v>
          </cell>
          <cell r="F220" t="str">
            <v>Ярославская</v>
          </cell>
          <cell r="G220" t="str">
            <v>Рыбинск, СДЮСШОР-2</v>
          </cell>
          <cell r="H220" t="str">
            <v>Пивентьев С.А.</v>
          </cell>
        </row>
        <row r="221">
          <cell r="B221">
            <v>547</v>
          </cell>
          <cell r="C221" t="str">
            <v>Трусов Дмитрий</v>
          </cell>
          <cell r="D221">
            <v>34502</v>
          </cell>
          <cell r="F221" t="str">
            <v>Ярославская</v>
          </cell>
          <cell r="G221" t="str">
            <v>Рыбинск, СДЮСШОР-2</v>
          </cell>
          <cell r="H221" t="str">
            <v>Пивентьев С.А.</v>
          </cell>
        </row>
        <row r="222">
          <cell r="B222">
            <v>548</v>
          </cell>
          <cell r="C222" t="str">
            <v>Зародов Андрей</v>
          </cell>
          <cell r="D222">
            <v>34660</v>
          </cell>
          <cell r="F222" t="str">
            <v>Ярославская</v>
          </cell>
          <cell r="G222" t="str">
            <v>Рыбинск, СДЮСШОР-2</v>
          </cell>
          <cell r="H222" t="str">
            <v>Пивентьев С.А.</v>
          </cell>
        </row>
        <row r="223">
          <cell r="B223">
            <v>549</v>
          </cell>
          <cell r="C223" t="str">
            <v>Березин Влад</v>
          </cell>
          <cell r="D223">
            <v>1996</v>
          </cell>
          <cell r="F223" t="str">
            <v>Ярославская</v>
          </cell>
          <cell r="G223" t="str">
            <v>Рыбинск, СДЮСШОР-2</v>
          </cell>
          <cell r="H223" t="str">
            <v>Пивентьев С.А.</v>
          </cell>
        </row>
        <row r="224">
          <cell r="B224">
            <v>551</v>
          </cell>
          <cell r="C224" t="str">
            <v>Пивентьев Александр</v>
          </cell>
          <cell r="D224">
            <v>31179</v>
          </cell>
          <cell r="F224" t="str">
            <v>Ярославская</v>
          </cell>
          <cell r="G224" t="str">
            <v>Рыбинск, СДЮСШОР-2</v>
          </cell>
          <cell r="H224" t="str">
            <v>Пивентьев С.А.</v>
          </cell>
        </row>
        <row r="225">
          <cell r="B225">
            <v>552</v>
          </cell>
          <cell r="C225" t="str">
            <v>Дробаха Игорь</v>
          </cell>
          <cell r="D225">
            <v>34261</v>
          </cell>
          <cell r="F225" t="str">
            <v>Ярославская</v>
          </cell>
          <cell r="G225" t="str">
            <v>Рыбинск, СДЮСШОР-2</v>
          </cell>
          <cell r="H225" t="str">
            <v>Пивентьев С.А.</v>
          </cell>
        </row>
        <row r="226">
          <cell r="B226">
            <v>553</v>
          </cell>
          <cell r="C226" t="str">
            <v>Елфимов Влександр</v>
          </cell>
          <cell r="D226">
            <v>35012</v>
          </cell>
          <cell r="F226" t="str">
            <v>Ярославская</v>
          </cell>
          <cell r="G226" t="str">
            <v>Рыбинск, СДЮСШОР-2</v>
          </cell>
          <cell r="H226" t="str">
            <v>Пивентьев С.А.</v>
          </cell>
        </row>
        <row r="227">
          <cell r="B227">
            <v>554</v>
          </cell>
          <cell r="C227" t="str">
            <v>Сметанин Евгений</v>
          </cell>
          <cell r="D227">
            <v>1988</v>
          </cell>
          <cell r="E227" t="str">
            <v>1р</v>
          </cell>
          <cell r="F227" t="str">
            <v>Ярославская</v>
          </cell>
          <cell r="G227" t="str">
            <v>Рыбинск, СДЮСШОР-2</v>
          </cell>
          <cell r="H227" t="str">
            <v>Громов Н.Б.</v>
          </cell>
        </row>
        <row r="228">
          <cell r="B228">
            <v>559</v>
          </cell>
          <cell r="C228" t="str">
            <v>Игнатьев Дмитрий</v>
          </cell>
          <cell r="D228">
            <v>1993</v>
          </cell>
          <cell r="E228" t="str">
            <v>1р</v>
          </cell>
          <cell r="F228" t="str">
            <v>Ярославская</v>
          </cell>
          <cell r="G228" t="str">
            <v>Рыбинск, СДЮСШОР-2</v>
          </cell>
          <cell r="H228" t="str">
            <v>Шостак А.А.</v>
          </cell>
        </row>
        <row r="229">
          <cell r="B229">
            <v>560</v>
          </cell>
          <cell r="C229" t="str">
            <v>Волков Сергей</v>
          </cell>
          <cell r="D229">
            <v>1992</v>
          </cell>
          <cell r="E229" t="str">
            <v>2р</v>
          </cell>
          <cell r="F229" t="str">
            <v>Ярославская</v>
          </cell>
          <cell r="G229" t="str">
            <v>Рыбинск, СДЮСШОР-2</v>
          </cell>
          <cell r="H229" t="str">
            <v>Шостак А.А.</v>
          </cell>
        </row>
        <row r="230">
          <cell r="B230">
            <v>561</v>
          </cell>
          <cell r="C230" t="str">
            <v>Волков Евгений</v>
          </cell>
          <cell r="D230">
            <v>1990</v>
          </cell>
          <cell r="E230" t="str">
            <v>2р</v>
          </cell>
          <cell r="F230" t="str">
            <v>Ярославская</v>
          </cell>
          <cell r="G230" t="str">
            <v>Рыбинск, СДЮСШОР-2</v>
          </cell>
          <cell r="H230" t="str">
            <v>Шостак А.А.</v>
          </cell>
        </row>
        <row r="231">
          <cell r="B231">
            <v>515</v>
          </cell>
          <cell r="C231" t="str">
            <v>Мозалевский Андрей</v>
          </cell>
          <cell r="D231">
            <v>31625</v>
          </cell>
          <cell r="E231" t="str">
            <v>1р</v>
          </cell>
          <cell r="F231" t="str">
            <v>Ярославская</v>
          </cell>
          <cell r="G231" t="str">
            <v>Ярославль, СДЮСШОР-1</v>
          </cell>
          <cell r="H231" t="str">
            <v>Круглова Л.Б.</v>
          </cell>
        </row>
        <row r="232">
          <cell r="B232">
            <v>574</v>
          </cell>
          <cell r="C232" t="str">
            <v>Макаров Никита</v>
          </cell>
          <cell r="D232">
            <v>1993</v>
          </cell>
          <cell r="E232" t="str">
            <v>1р</v>
          </cell>
          <cell r="F232" t="str">
            <v>Ярославская</v>
          </cell>
          <cell r="G232" t="str">
            <v>Рыбинск, СДЮСШОР-8</v>
          </cell>
          <cell r="H232" t="str">
            <v>Зюзин В.Н.</v>
          </cell>
        </row>
        <row r="233">
          <cell r="B233">
            <v>575</v>
          </cell>
          <cell r="C233" t="str">
            <v>Смирнов Алексей</v>
          </cell>
          <cell r="D233">
            <v>1995</v>
          </cell>
          <cell r="E233" t="str">
            <v>1р</v>
          </cell>
          <cell r="F233" t="str">
            <v>Ярославская</v>
          </cell>
          <cell r="G233" t="str">
            <v>Рыбинск, СДЮСШОР-8</v>
          </cell>
          <cell r="H233" t="str">
            <v>Мокроусов А.Ю., Смирнова Н.С.</v>
          </cell>
        </row>
        <row r="234">
          <cell r="B234">
            <v>576</v>
          </cell>
          <cell r="C234" t="str">
            <v>Дорожкин Владимир</v>
          </cell>
          <cell r="D234">
            <v>1983</v>
          </cell>
          <cell r="E234" t="str">
            <v>МС</v>
          </cell>
          <cell r="F234" t="str">
            <v>Ярославская</v>
          </cell>
          <cell r="G234" t="str">
            <v>Рыбинск, СДЮСШОР-8</v>
          </cell>
          <cell r="H234" t="str">
            <v>бр. Дорожкина</v>
          </cell>
        </row>
        <row r="235">
          <cell r="C235" t="str">
            <v>Смирнов Алексей</v>
          </cell>
          <cell r="D235">
            <v>1985</v>
          </cell>
          <cell r="E235" t="str">
            <v>1р</v>
          </cell>
          <cell r="F235" t="str">
            <v>Ярославская</v>
          </cell>
          <cell r="G235" t="str">
            <v>Рыбинск, СДЮСШОР-8</v>
          </cell>
          <cell r="H235" t="str">
            <v>Зюзин В.Н.</v>
          </cell>
        </row>
        <row r="236">
          <cell r="B236">
            <v>578</v>
          </cell>
          <cell r="C236" t="str">
            <v>Князев Ярослав</v>
          </cell>
          <cell r="D236">
            <v>1989</v>
          </cell>
          <cell r="E236" t="str">
            <v>1р</v>
          </cell>
          <cell r="F236" t="str">
            <v>Ярославская</v>
          </cell>
          <cell r="G236" t="str">
            <v>Рыбинск, СДЮСШОР-8</v>
          </cell>
          <cell r="H236" t="str">
            <v>Зюзин В.Н.</v>
          </cell>
        </row>
        <row r="237">
          <cell r="B237">
            <v>579</v>
          </cell>
          <cell r="C237" t="str">
            <v>Соколов Евгений</v>
          </cell>
          <cell r="D237">
            <v>1992</v>
          </cell>
          <cell r="E237" t="str">
            <v>1р</v>
          </cell>
          <cell r="F237" t="str">
            <v>Ярославская</v>
          </cell>
          <cell r="G237" t="str">
            <v>Рыбинск, СДЮСШОР-8</v>
          </cell>
          <cell r="H237" t="str">
            <v>бр. Дорожкина</v>
          </cell>
        </row>
        <row r="238">
          <cell r="B238">
            <v>580</v>
          </cell>
          <cell r="C238" t="str">
            <v>Виноградов Сергей</v>
          </cell>
          <cell r="D238">
            <v>1986</v>
          </cell>
          <cell r="E238" t="str">
            <v>1р</v>
          </cell>
          <cell r="F238" t="str">
            <v>Ярославская</v>
          </cell>
          <cell r="G238" t="str">
            <v>Рыбинск, СДЮСШОР-8</v>
          </cell>
          <cell r="H238" t="str">
            <v>бр. Дорожкина</v>
          </cell>
        </row>
        <row r="239">
          <cell r="B239">
            <v>583</v>
          </cell>
          <cell r="C239" t="str">
            <v>Гладышев Сергей</v>
          </cell>
          <cell r="D239">
            <v>1994</v>
          </cell>
          <cell r="E239" t="str">
            <v>2р</v>
          </cell>
          <cell r="F239" t="str">
            <v>Ярославская</v>
          </cell>
          <cell r="G239" t="str">
            <v>Рыбинск, СДЮСШОР-8</v>
          </cell>
          <cell r="H239" t="str">
            <v>бр. Дорожкина</v>
          </cell>
        </row>
        <row r="240">
          <cell r="B240">
            <v>584</v>
          </cell>
          <cell r="C240" t="str">
            <v>Соколов Константин</v>
          </cell>
          <cell r="D240">
            <v>1980</v>
          </cell>
          <cell r="E240" t="str">
            <v>1р</v>
          </cell>
          <cell r="F240" t="str">
            <v>Ярославская</v>
          </cell>
          <cell r="G240" t="str">
            <v>Рыбинск, СДЮСШОР-8</v>
          </cell>
          <cell r="H240" t="str">
            <v>бр. Дорожкина</v>
          </cell>
        </row>
        <row r="241">
          <cell r="B241">
            <v>585</v>
          </cell>
          <cell r="C241" t="str">
            <v>Земцев Александр</v>
          </cell>
          <cell r="D241">
            <v>1993</v>
          </cell>
          <cell r="E241" t="str">
            <v>1р</v>
          </cell>
          <cell r="F241" t="str">
            <v>Ярославская</v>
          </cell>
          <cell r="G241" t="str">
            <v>Рыбинск, СДЮСШОР-8</v>
          </cell>
          <cell r="H241" t="str">
            <v>бр. Дорожкина</v>
          </cell>
        </row>
        <row r="242">
          <cell r="B242">
            <v>586</v>
          </cell>
          <cell r="C242" t="str">
            <v>Бахтин Юрий</v>
          </cell>
          <cell r="D242">
            <v>1995</v>
          </cell>
          <cell r="E242" t="str">
            <v>2р</v>
          </cell>
          <cell r="F242" t="str">
            <v>Ярославская</v>
          </cell>
          <cell r="G242" t="str">
            <v>Рыбинск, СДЮСШОР-8</v>
          </cell>
          <cell r="H242" t="str">
            <v>бр. Дорожкина</v>
          </cell>
        </row>
        <row r="243">
          <cell r="B243">
            <v>587</v>
          </cell>
          <cell r="C243" t="str">
            <v>Горбунов Ростислав</v>
          </cell>
          <cell r="D243">
            <v>1995</v>
          </cell>
          <cell r="E243" t="str">
            <v>2р</v>
          </cell>
          <cell r="F243" t="str">
            <v>Ярославская</v>
          </cell>
          <cell r="G243" t="str">
            <v>Рыбинск, СДЮСШОР-8</v>
          </cell>
          <cell r="H243" t="str">
            <v>бр. Дорожкина</v>
          </cell>
        </row>
        <row r="244">
          <cell r="B244">
            <v>588</v>
          </cell>
          <cell r="C244" t="str">
            <v>Антонов Антон</v>
          </cell>
          <cell r="D244">
            <v>1994</v>
          </cell>
          <cell r="E244" t="str">
            <v>1р</v>
          </cell>
          <cell r="F244" t="str">
            <v>Ярославская</v>
          </cell>
          <cell r="G244" t="str">
            <v>Рыбинск, СДЮСШОР-8</v>
          </cell>
          <cell r="H244" t="str">
            <v>бр. Дорожкина</v>
          </cell>
        </row>
        <row r="245">
          <cell r="B245">
            <v>592</v>
          </cell>
          <cell r="C245" t="str">
            <v>Дыренко Виталий</v>
          </cell>
          <cell r="D245">
            <v>1995</v>
          </cell>
          <cell r="E245" t="str">
            <v>3р</v>
          </cell>
          <cell r="F245" t="str">
            <v>Ярославская</v>
          </cell>
          <cell r="G245" t="str">
            <v>Рыбинск, СДЮСШОР-8</v>
          </cell>
          <cell r="H245" t="str">
            <v>Меньшаев О.В.</v>
          </cell>
        </row>
        <row r="246">
          <cell r="B246">
            <v>593</v>
          </cell>
          <cell r="C246" t="str">
            <v>Александров Никита</v>
          </cell>
          <cell r="D246">
            <v>1983</v>
          </cell>
          <cell r="E246" t="str">
            <v>МС</v>
          </cell>
          <cell r="F246" t="str">
            <v>Ярославская</v>
          </cell>
          <cell r="G246" t="str">
            <v>Рыбинск, СДЮСШОР-8</v>
          </cell>
          <cell r="H246" t="str">
            <v>Зюзин В.Н.</v>
          </cell>
        </row>
        <row r="247">
          <cell r="B247">
            <v>594</v>
          </cell>
          <cell r="C247" t="str">
            <v>Разов Олег</v>
          </cell>
          <cell r="D247">
            <v>1986</v>
          </cell>
          <cell r="E247" t="str">
            <v>МС</v>
          </cell>
          <cell r="F247" t="str">
            <v>Ярославская</v>
          </cell>
          <cell r="G247" t="str">
            <v>Рыбинск, СДЮСШОР-8</v>
          </cell>
          <cell r="H247" t="str">
            <v>Зюзин В.Н.</v>
          </cell>
        </row>
        <row r="248">
          <cell r="B248">
            <v>595</v>
          </cell>
          <cell r="C248" t="str">
            <v>Бреббиа Джакомо</v>
          </cell>
          <cell r="D248">
            <v>1984</v>
          </cell>
          <cell r="E248" t="str">
            <v>1р</v>
          </cell>
          <cell r="F248" t="str">
            <v>Ярославская</v>
          </cell>
          <cell r="G248" t="str">
            <v>Рыбинск, СДЮСШОР-8</v>
          </cell>
          <cell r="H248" t="str">
            <v>Мокроусов А.Ю., Зверев В.Н.</v>
          </cell>
        </row>
        <row r="249">
          <cell r="B249">
            <v>596</v>
          </cell>
          <cell r="C249" t="str">
            <v>Ильичев Алексей</v>
          </cell>
          <cell r="D249">
            <v>1997</v>
          </cell>
          <cell r="E249" t="str">
            <v>3р</v>
          </cell>
          <cell r="F249" t="str">
            <v>Ярославская</v>
          </cell>
          <cell r="G249" t="str">
            <v>Рыбинск, СДЮСШОР-8</v>
          </cell>
          <cell r="H249" t="str">
            <v>Мокроусов А.Ю., Смирнова Н.С.</v>
          </cell>
        </row>
        <row r="250">
          <cell r="B250">
            <v>228</v>
          </cell>
          <cell r="C250" t="str">
            <v>Головцов Михаил</v>
          </cell>
          <cell r="D250">
            <v>31571</v>
          </cell>
          <cell r="E250" t="str">
            <v>МС</v>
          </cell>
          <cell r="F250" t="str">
            <v>Ярославская</v>
          </cell>
          <cell r="G250" t="str">
            <v>Ярославль, ГОБУ ЯО СДЮСШОР</v>
          </cell>
          <cell r="H250" t="str">
            <v>Руденко В.Г.</v>
          </cell>
        </row>
        <row r="251">
          <cell r="B251">
            <v>229</v>
          </cell>
          <cell r="C251" t="str">
            <v>Малахов Антон</v>
          </cell>
          <cell r="D251">
            <v>32606</v>
          </cell>
          <cell r="E251" t="str">
            <v>КМС</v>
          </cell>
          <cell r="F251" t="str">
            <v>Ярославская</v>
          </cell>
          <cell r="G251" t="str">
            <v>Ярославль, ГОБУ ЯО СДЮСШОР</v>
          </cell>
          <cell r="H251" t="str">
            <v>бр. Бабашкина В.М.</v>
          </cell>
        </row>
        <row r="252">
          <cell r="B252">
            <v>230</v>
          </cell>
          <cell r="C252" t="str">
            <v>Мудров Илья</v>
          </cell>
          <cell r="D252">
            <v>33559</v>
          </cell>
          <cell r="E252" t="str">
            <v>КМС</v>
          </cell>
          <cell r="F252" t="str">
            <v>Ярославская</v>
          </cell>
          <cell r="G252" t="str">
            <v>Ярославль, ГОБУ ЯО СДЮСШОР</v>
          </cell>
          <cell r="H252" t="str">
            <v>Руденко В.Г.</v>
          </cell>
        </row>
        <row r="253">
          <cell r="B253">
            <v>231</v>
          </cell>
          <cell r="C253" t="str">
            <v>Прохоров Антон</v>
          </cell>
          <cell r="D253">
            <v>33941</v>
          </cell>
          <cell r="E253" t="str">
            <v>1р</v>
          </cell>
          <cell r="F253" t="str">
            <v>Ярославская</v>
          </cell>
          <cell r="G253" t="str">
            <v>Ярославль, ГОБУ ЯО СДЮСШОР</v>
          </cell>
          <cell r="H253" t="str">
            <v>Карманов Ю.А.</v>
          </cell>
        </row>
        <row r="254">
          <cell r="B254">
            <v>234</v>
          </cell>
          <cell r="C254" t="str">
            <v>Груздев Никита</v>
          </cell>
          <cell r="D254">
            <v>33337</v>
          </cell>
          <cell r="E254" t="str">
            <v>КМС</v>
          </cell>
          <cell r="F254" t="str">
            <v>Ярославская</v>
          </cell>
          <cell r="G254" t="str">
            <v>Ярославль, ГОБУ ЯО СДЮСШОР</v>
          </cell>
          <cell r="H254" t="str">
            <v>бр. Нальгиева А.А.</v>
          </cell>
        </row>
        <row r="255">
          <cell r="B255">
            <v>235</v>
          </cell>
          <cell r="C255" t="str">
            <v>Смелков Илья</v>
          </cell>
          <cell r="D255">
            <v>33703</v>
          </cell>
          <cell r="E255" t="str">
            <v>1р</v>
          </cell>
          <cell r="F255" t="str">
            <v>Ярославская</v>
          </cell>
          <cell r="G255" t="str">
            <v>Ярославль, ГОБУ ЯО СДЮСШОР</v>
          </cell>
          <cell r="H255" t="str">
            <v>бр. Нальгиева А.А.</v>
          </cell>
        </row>
        <row r="256">
          <cell r="B256">
            <v>236</v>
          </cell>
          <cell r="C256" t="str">
            <v>Мителев Дмитрий</v>
          </cell>
          <cell r="D256">
            <v>34328</v>
          </cell>
          <cell r="E256" t="str">
            <v>1р</v>
          </cell>
          <cell r="F256" t="str">
            <v>Ярославская</v>
          </cell>
          <cell r="G256" t="str">
            <v>Ярославль-Рыбинск, ГОБУ ЯО СДЮСШОР-СДЮСШОР-2</v>
          </cell>
          <cell r="H256" t="str">
            <v>Руденко В.Г., Огвоздина Т.В.</v>
          </cell>
        </row>
        <row r="257">
          <cell r="B257">
            <v>237</v>
          </cell>
          <cell r="C257" t="str">
            <v>Шприц Александр</v>
          </cell>
          <cell r="D257">
            <v>34655</v>
          </cell>
          <cell r="E257" t="str">
            <v>2р</v>
          </cell>
          <cell r="F257" t="str">
            <v>Ярославская</v>
          </cell>
          <cell r="G257" t="str">
            <v>Ярославль, ГОБУ ЯО СДЮСШОР</v>
          </cell>
          <cell r="H257" t="str">
            <v>Скулябин А.Б.</v>
          </cell>
        </row>
        <row r="258">
          <cell r="B258">
            <v>238</v>
          </cell>
          <cell r="C258" t="str">
            <v>Сучков Ярослав</v>
          </cell>
          <cell r="D258">
            <v>34150</v>
          </cell>
          <cell r="E258" t="str">
            <v>1р</v>
          </cell>
          <cell r="F258" t="str">
            <v>Ярославская</v>
          </cell>
          <cell r="G258" t="str">
            <v>Ярославль, ГОБУ ЯО СДЮСШОР</v>
          </cell>
          <cell r="H258" t="str">
            <v>Лузина И.Н.</v>
          </cell>
        </row>
        <row r="259">
          <cell r="B259">
            <v>239</v>
          </cell>
          <cell r="C259" t="str">
            <v xml:space="preserve">Красичев Евгений </v>
          </cell>
          <cell r="D259">
            <v>34435</v>
          </cell>
          <cell r="F259" t="str">
            <v>Ярославская</v>
          </cell>
          <cell r="G259" t="str">
            <v>Ярославль, ГОБУ ЯО СДЮСШОР</v>
          </cell>
          <cell r="H259" t="str">
            <v>Карманов Ю.А.</v>
          </cell>
        </row>
        <row r="260">
          <cell r="B260">
            <v>240</v>
          </cell>
          <cell r="C260" t="str">
            <v>Максимов Николай</v>
          </cell>
          <cell r="D260">
            <v>34670</v>
          </cell>
          <cell r="F260" t="str">
            <v>Ярославская</v>
          </cell>
          <cell r="G260" t="str">
            <v>Ярославль, ГОБУ ЯО СДЮСШОР</v>
          </cell>
          <cell r="H260" t="str">
            <v>Карманов Ю.А.</v>
          </cell>
        </row>
        <row r="261">
          <cell r="B261">
            <v>241</v>
          </cell>
          <cell r="C261" t="str">
            <v>Васильев Александр</v>
          </cell>
          <cell r="D261">
            <v>34442</v>
          </cell>
          <cell r="F261" t="str">
            <v>Ярославская</v>
          </cell>
          <cell r="G261" t="str">
            <v>Ярославль, ГОБУ ЯО СДЮСШОР</v>
          </cell>
          <cell r="H261" t="str">
            <v>Карманов Ю.А.</v>
          </cell>
        </row>
        <row r="262">
          <cell r="B262">
            <v>243</v>
          </cell>
          <cell r="C262" t="str">
            <v>Кривенко Никита</v>
          </cell>
          <cell r="D262">
            <v>34571</v>
          </cell>
          <cell r="E262" t="str">
            <v>1р</v>
          </cell>
          <cell r="F262" t="str">
            <v>Ярославская</v>
          </cell>
          <cell r="G262" t="str">
            <v>Ярославль, ГОБУ ЯО СДЮСШОР</v>
          </cell>
          <cell r="H262" t="str">
            <v>бр. Нальгиева А.А.</v>
          </cell>
        </row>
        <row r="263">
          <cell r="B263">
            <v>244</v>
          </cell>
          <cell r="C263" t="str">
            <v>Бедерин Сергей</v>
          </cell>
          <cell r="D263">
            <v>34699</v>
          </cell>
          <cell r="E263" t="str">
            <v>3р</v>
          </cell>
          <cell r="F263" t="str">
            <v>Ярославская</v>
          </cell>
          <cell r="G263" t="str">
            <v>Ярославль, ГОБУ ЯО СДЮСШОР</v>
          </cell>
          <cell r="H263" t="str">
            <v>бр. Нальгиева А.А.</v>
          </cell>
        </row>
        <row r="264">
          <cell r="B264">
            <v>246</v>
          </cell>
          <cell r="C264" t="str">
            <v>Гудель Сергей</v>
          </cell>
          <cell r="D264">
            <v>34459</v>
          </cell>
          <cell r="E264" t="str">
            <v>2р</v>
          </cell>
          <cell r="F264" t="str">
            <v>Ярославская</v>
          </cell>
          <cell r="G264" t="str">
            <v>Ярославль, ГОБУ ЯО СДЮСШОР</v>
          </cell>
          <cell r="H264" t="str">
            <v>Бабашкин В.М.</v>
          </cell>
        </row>
        <row r="265">
          <cell r="B265">
            <v>247</v>
          </cell>
          <cell r="C265" t="str">
            <v>Хамыш Вадим</v>
          </cell>
          <cell r="D265">
            <v>34646</v>
          </cell>
          <cell r="E265" t="str">
            <v>3р</v>
          </cell>
          <cell r="F265" t="str">
            <v>Ярославская</v>
          </cell>
          <cell r="G265" t="str">
            <v>Ярославль, ГОБУ ЯО СДЮСШОР</v>
          </cell>
          <cell r="H265" t="str">
            <v>Бабашкин В.М.</v>
          </cell>
        </row>
        <row r="266">
          <cell r="B266">
            <v>249</v>
          </cell>
          <cell r="C266" t="str">
            <v>Полетаев Роман</v>
          </cell>
          <cell r="D266">
            <v>34354</v>
          </cell>
          <cell r="E266" t="str">
            <v>3р</v>
          </cell>
          <cell r="F266" t="str">
            <v>Ярославская</v>
          </cell>
          <cell r="G266" t="str">
            <v>Ярославль, ГОБУ ЯО СДЮСШОР</v>
          </cell>
          <cell r="H266" t="str">
            <v>Клейменов А.Н.</v>
          </cell>
        </row>
        <row r="267">
          <cell r="B267">
            <v>250</v>
          </cell>
          <cell r="C267" t="str">
            <v>Просвирин Илья</v>
          </cell>
          <cell r="D267">
            <v>34758</v>
          </cell>
          <cell r="E267" t="str">
            <v>1р</v>
          </cell>
          <cell r="F267" t="str">
            <v>Ярославская</v>
          </cell>
          <cell r="G267" t="str">
            <v>Ярославль-Рыбинск, ГОБУ ЯО СДЮСШОР-СДЮСШОР-2</v>
          </cell>
          <cell r="H267" t="str">
            <v>Руденко В.Г., Огвоздина Т.В.</v>
          </cell>
        </row>
        <row r="268">
          <cell r="B268">
            <v>251</v>
          </cell>
          <cell r="C268" t="str">
            <v>Сальников Семен</v>
          </cell>
          <cell r="D268">
            <v>35117</v>
          </cell>
          <cell r="E268" t="str">
            <v>2р</v>
          </cell>
          <cell r="F268" t="str">
            <v>Ярославская</v>
          </cell>
          <cell r="G268" t="str">
            <v>Ярославль, ГОБУ ЯО СДЮСШОР</v>
          </cell>
          <cell r="H268" t="str">
            <v>Руденко В.Г.</v>
          </cell>
        </row>
        <row r="269">
          <cell r="B269">
            <v>252</v>
          </cell>
          <cell r="C269" t="str">
            <v>Сундуков Семен</v>
          </cell>
          <cell r="D269">
            <v>34908</v>
          </cell>
          <cell r="E269" t="str">
            <v>2р</v>
          </cell>
          <cell r="F269" t="str">
            <v>Ярославская</v>
          </cell>
          <cell r="G269" t="str">
            <v>Ярославль, ГОБУ ЯО СДЮСШОР</v>
          </cell>
          <cell r="H269" t="str">
            <v>Филинова С.К.</v>
          </cell>
        </row>
        <row r="270">
          <cell r="B270">
            <v>259</v>
          </cell>
          <cell r="C270" t="str">
            <v>Церковный Владислав</v>
          </cell>
          <cell r="D270">
            <v>35037</v>
          </cell>
          <cell r="E270" t="str">
            <v>1р</v>
          </cell>
          <cell r="F270" t="str">
            <v>Ярославская</v>
          </cell>
          <cell r="G270" t="str">
            <v>Ярославль, ГОБУ ЯО СДЮСШОР</v>
          </cell>
          <cell r="H270" t="str">
            <v>Скулябин А.Б.</v>
          </cell>
        </row>
        <row r="271">
          <cell r="B271">
            <v>260</v>
          </cell>
          <cell r="C271" t="str">
            <v>Домоседов Александр</v>
          </cell>
          <cell r="D271">
            <v>35443</v>
          </cell>
          <cell r="E271" t="str">
            <v>3р</v>
          </cell>
          <cell r="F271" t="str">
            <v>Ярославская</v>
          </cell>
          <cell r="G271" t="str">
            <v>Ярославль, ГОБУ ЯО СДЮСШОР</v>
          </cell>
          <cell r="H271" t="str">
            <v>Скулябин А.Б.</v>
          </cell>
        </row>
        <row r="272">
          <cell r="B272">
            <v>262</v>
          </cell>
          <cell r="C272" t="str">
            <v>Ефремов Алексей</v>
          </cell>
          <cell r="D272">
            <v>35020</v>
          </cell>
          <cell r="F272" t="str">
            <v>Ярославская</v>
          </cell>
          <cell r="G272" t="str">
            <v>Ярославль, ГОБУ ЯО СДЮСШОР</v>
          </cell>
          <cell r="H272" t="str">
            <v>Карманов Ю.А.</v>
          </cell>
        </row>
        <row r="273">
          <cell r="B273">
            <v>265</v>
          </cell>
          <cell r="C273" t="str">
            <v>Симонян Арсений</v>
          </cell>
          <cell r="D273">
            <v>35014</v>
          </cell>
          <cell r="E273" t="str">
            <v>2р</v>
          </cell>
          <cell r="F273" t="str">
            <v>Ярославская</v>
          </cell>
          <cell r="G273" t="str">
            <v>Ярославль, ГОБУ ЯО СДЮСШОР</v>
          </cell>
          <cell r="H273" t="str">
            <v>Лузина И.Н.</v>
          </cell>
        </row>
        <row r="274">
          <cell r="B274">
            <v>267</v>
          </cell>
          <cell r="C274" t="str">
            <v>Оралов Илья</v>
          </cell>
          <cell r="D274">
            <v>35009</v>
          </cell>
          <cell r="E274" t="str">
            <v>3р</v>
          </cell>
          <cell r="F274" t="str">
            <v>Ярославская</v>
          </cell>
          <cell r="G274" t="str">
            <v>Ярославль, ГОБУ ЯО СДЮСШОР</v>
          </cell>
          <cell r="H274" t="str">
            <v>Клейменов А.Н.</v>
          </cell>
        </row>
        <row r="275">
          <cell r="B275">
            <v>268</v>
          </cell>
          <cell r="C275" t="str">
            <v>Сакмин Александр</v>
          </cell>
          <cell r="D275">
            <v>34971</v>
          </cell>
          <cell r="E275" t="str">
            <v>2р</v>
          </cell>
          <cell r="F275" t="str">
            <v>Ярославская</v>
          </cell>
          <cell r="G275" t="str">
            <v>Ярославль, ГОБУ ЯО СДЮСШОР</v>
          </cell>
          <cell r="H275" t="str">
            <v>Клейменов А.Н.</v>
          </cell>
        </row>
        <row r="276">
          <cell r="B276">
            <v>269</v>
          </cell>
          <cell r="C276" t="str">
            <v>Шамин Павел</v>
          </cell>
          <cell r="D276">
            <v>35408</v>
          </cell>
          <cell r="E276" t="str">
            <v>3р</v>
          </cell>
          <cell r="F276" t="str">
            <v>Ярославская</v>
          </cell>
          <cell r="G276" t="str">
            <v>Ярославль, ГОБУ ЯО СДЮСШОР</v>
          </cell>
          <cell r="H276" t="str">
            <v>Клейменов А.Н.</v>
          </cell>
        </row>
        <row r="277">
          <cell r="B277">
            <v>271</v>
          </cell>
          <cell r="C277" t="str">
            <v>Егоров Никита</v>
          </cell>
          <cell r="D277">
            <v>34745</v>
          </cell>
          <cell r="E277" t="str">
            <v>3р</v>
          </cell>
          <cell r="F277" t="str">
            <v>Ярославская</v>
          </cell>
          <cell r="G277" t="str">
            <v>Ярославль, ГОБУ ЯО СДЮСШОР</v>
          </cell>
          <cell r="H277" t="str">
            <v>бр. Нальгиева А.А.</v>
          </cell>
        </row>
        <row r="278">
          <cell r="B278">
            <v>272</v>
          </cell>
          <cell r="C278" t="str">
            <v>Узаков Дмитрий</v>
          </cell>
          <cell r="D278">
            <v>35492</v>
          </cell>
          <cell r="E278" t="str">
            <v>3р</v>
          </cell>
          <cell r="F278" t="str">
            <v>Ярославская</v>
          </cell>
          <cell r="G278" t="str">
            <v>Ярославль, ГОБУ ЯО СДЮСШОР</v>
          </cell>
          <cell r="H278" t="str">
            <v>бр. Нальгиева А.А.</v>
          </cell>
        </row>
        <row r="279">
          <cell r="B279">
            <v>273</v>
          </cell>
          <cell r="C279" t="str">
            <v>Младов Аркадий</v>
          </cell>
          <cell r="D279">
            <v>34865</v>
          </cell>
          <cell r="E279" t="str">
            <v>3р</v>
          </cell>
          <cell r="F279" t="str">
            <v>Ярославская</v>
          </cell>
          <cell r="G279" t="str">
            <v>Ярославль, ГОБУ ЯО СДЮСШОР</v>
          </cell>
          <cell r="H279" t="str">
            <v>бр. Нальгиева А.А.</v>
          </cell>
        </row>
        <row r="280">
          <cell r="B280">
            <v>275</v>
          </cell>
          <cell r="C280" t="str">
            <v>Погодин Артём</v>
          </cell>
          <cell r="D280">
            <v>35006</v>
          </cell>
          <cell r="E280" t="str">
            <v>1р</v>
          </cell>
          <cell r="F280" t="str">
            <v>Ярославская</v>
          </cell>
          <cell r="G280" t="str">
            <v>Ярославль, ГОБУ ЯО СДЮСШОР</v>
          </cell>
          <cell r="H280" t="str">
            <v>бр. Бабашкина В.М.</v>
          </cell>
        </row>
        <row r="281">
          <cell r="B281">
            <v>278</v>
          </cell>
          <cell r="C281" t="str">
            <v>Бордачев Сергей</v>
          </cell>
          <cell r="D281">
            <v>33033</v>
          </cell>
          <cell r="E281" t="str">
            <v>КМС</v>
          </cell>
          <cell r="F281" t="str">
            <v>Ярославская</v>
          </cell>
          <cell r="G281" t="str">
            <v>Ярославль, ГОБУ ЯО СДЮСШОР</v>
          </cell>
          <cell r="H281" t="str">
            <v>бр. Нальгиева А.А.</v>
          </cell>
        </row>
        <row r="282">
          <cell r="B282">
            <v>104</v>
          </cell>
          <cell r="C282" t="str">
            <v>Малеванкин Анатолий</v>
          </cell>
          <cell r="D282">
            <v>33416</v>
          </cell>
          <cell r="E282" t="str">
            <v>2р</v>
          </cell>
          <cell r="F282" t="str">
            <v>Ярославская</v>
          </cell>
          <cell r="G282" t="str">
            <v>Ярославль, СДЮСШОР-19</v>
          </cell>
          <cell r="H282" t="str">
            <v>Тюленев С.А.</v>
          </cell>
        </row>
        <row r="283">
          <cell r="B283">
            <v>112</v>
          </cell>
          <cell r="C283" t="str">
            <v>Свитков Сергей</v>
          </cell>
          <cell r="D283">
            <v>35490</v>
          </cell>
          <cell r="E283" t="str">
            <v>2р</v>
          </cell>
          <cell r="F283" t="str">
            <v>Ярославская</v>
          </cell>
          <cell r="G283" t="str">
            <v>Ярославль, СДЮСШОР-19</v>
          </cell>
          <cell r="H283" t="str">
            <v>Тюленев С.А.</v>
          </cell>
        </row>
        <row r="284">
          <cell r="B284">
            <v>113</v>
          </cell>
          <cell r="C284" t="str">
            <v>Забелин Иван</v>
          </cell>
          <cell r="D284">
            <v>1995</v>
          </cell>
          <cell r="E284" t="str">
            <v>3р</v>
          </cell>
          <cell r="F284" t="str">
            <v>Ярославская</v>
          </cell>
          <cell r="G284" t="str">
            <v>Ярославль, СДЮСШОР-19</v>
          </cell>
          <cell r="H284" t="str">
            <v>Тюленев С.А.</v>
          </cell>
        </row>
        <row r="285">
          <cell r="B285">
            <v>114</v>
          </cell>
          <cell r="C285" t="str">
            <v>Рейхард Евгений</v>
          </cell>
          <cell r="D285">
            <v>29819</v>
          </cell>
          <cell r="E285" t="str">
            <v>МС</v>
          </cell>
          <cell r="F285" t="str">
            <v>Ярославская</v>
          </cell>
          <cell r="G285" t="str">
            <v>Ярославль, СДЮСШОР-19</v>
          </cell>
          <cell r="H285" t="str">
            <v>Хрущёв И.Е.</v>
          </cell>
        </row>
        <row r="286">
          <cell r="B286">
            <v>115</v>
          </cell>
          <cell r="C286" t="str">
            <v>Тимошин Андрей</v>
          </cell>
          <cell r="D286">
            <v>32390</v>
          </cell>
          <cell r="E286" t="str">
            <v>КМС</v>
          </cell>
          <cell r="F286" t="str">
            <v>Ярославская</v>
          </cell>
          <cell r="G286" t="str">
            <v>Ярославль, СДЮСШОР-19</v>
          </cell>
          <cell r="H286" t="str">
            <v>Хрущёв И.Е.</v>
          </cell>
        </row>
        <row r="287">
          <cell r="B287">
            <v>116</v>
          </cell>
          <cell r="C287" t="str">
            <v>Шемягин Никита</v>
          </cell>
          <cell r="D287">
            <v>34378</v>
          </cell>
          <cell r="E287" t="str">
            <v>2р</v>
          </cell>
          <cell r="F287" t="str">
            <v>Ярославская</v>
          </cell>
          <cell r="G287" t="str">
            <v>Ярославль, СДЮСШОР-19</v>
          </cell>
          <cell r="H287" t="str">
            <v>Хрущёв И.Е.</v>
          </cell>
        </row>
        <row r="288">
          <cell r="B288">
            <v>118</v>
          </cell>
          <cell r="C288" t="str">
            <v>Лебедев Сергей</v>
          </cell>
          <cell r="D288">
            <v>34705</v>
          </cell>
          <cell r="E288" t="str">
            <v>2р</v>
          </cell>
          <cell r="F288" t="str">
            <v>Ярославская</v>
          </cell>
          <cell r="G288" t="str">
            <v>Ярославль, СДЮСШОР-19</v>
          </cell>
          <cell r="H288" t="str">
            <v>Воронин Е.А.</v>
          </cell>
        </row>
        <row r="289">
          <cell r="B289">
            <v>120</v>
          </cell>
          <cell r="C289" t="str">
            <v>Рябинини Николай</v>
          </cell>
          <cell r="D289">
            <v>29918</v>
          </cell>
          <cell r="E289" t="str">
            <v>МС</v>
          </cell>
          <cell r="F289" t="str">
            <v>Ярославская</v>
          </cell>
          <cell r="G289" t="str">
            <v>Ярославль, СДЮСШОР-19</v>
          </cell>
          <cell r="H289" t="str">
            <v>Зараковский Е.Р.</v>
          </cell>
        </row>
        <row r="290">
          <cell r="B290">
            <v>122</v>
          </cell>
          <cell r="C290" t="str">
            <v>Шиян Дмитрий</v>
          </cell>
          <cell r="D290">
            <v>35090</v>
          </cell>
          <cell r="E290" t="str">
            <v>2р</v>
          </cell>
          <cell r="F290" t="str">
            <v>Ярославская</v>
          </cell>
          <cell r="G290" t="str">
            <v>Ярославль, СДЮСШОР-19</v>
          </cell>
          <cell r="H290" t="str">
            <v>Таракановы Ю.Ф., А.В.</v>
          </cell>
        </row>
        <row r="291">
          <cell r="B291">
            <v>123</v>
          </cell>
          <cell r="C291" t="str">
            <v>Рябинин Иван</v>
          </cell>
          <cell r="D291">
            <v>35632</v>
          </cell>
          <cell r="E291" t="str">
            <v>2р</v>
          </cell>
          <cell r="F291" t="str">
            <v>Ярославская</v>
          </cell>
          <cell r="G291" t="str">
            <v>Ярославль, СДЮСШОР-19</v>
          </cell>
          <cell r="H291" t="str">
            <v>Таракановы Ю.Ф., А.В.</v>
          </cell>
        </row>
        <row r="292">
          <cell r="B292">
            <v>124</v>
          </cell>
          <cell r="C292" t="str">
            <v>Мезер Никита</v>
          </cell>
          <cell r="D292">
            <v>34629</v>
          </cell>
          <cell r="E292" t="str">
            <v>2р</v>
          </cell>
          <cell r="F292" t="str">
            <v>Ярославская</v>
          </cell>
          <cell r="G292" t="str">
            <v>Ярославль, СДЮСШОР-19</v>
          </cell>
          <cell r="H292" t="str">
            <v>Таракановы Ю.Ф., А.В.</v>
          </cell>
        </row>
        <row r="293">
          <cell r="B293">
            <v>125</v>
          </cell>
          <cell r="C293" t="str">
            <v>Мажорин Роман</v>
          </cell>
          <cell r="D293">
            <v>34714</v>
          </cell>
          <cell r="E293" t="str">
            <v>2р</v>
          </cell>
          <cell r="F293" t="str">
            <v>Ярославская</v>
          </cell>
          <cell r="G293" t="str">
            <v>Ярославль, СДЮСШОР-19</v>
          </cell>
          <cell r="H293" t="str">
            <v>Таракановы Ю.Ф., А.В.</v>
          </cell>
        </row>
        <row r="294">
          <cell r="B294">
            <v>126</v>
          </cell>
          <cell r="C294" t="str">
            <v>Шмелёв Иван</v>
          </cell>
          <cell r="D294">
            <v>35631</v>
          </cell>
          <cell r="E294" t="str">
            <v>3р</v>
          </cell>
          <cell r="F294" t="str">
            <v>Ярославская</v>
          </cell>
          <cell r="G294" t="str">
            <v>Ярославль, СДЮСШОР-19</v>
          </cell>
          <cell r="H294" t="str">
            <v>Таракановы Ю.Ф., А.В.</v>
          </cell>
        </row>
        <row r="295">
          <cell r="B295">
            <v>129</v>
          </cell>
          <cell r="C295" t="str">
            <v>Ложников Илья</v>
          </cell>
          <cell r="D295">
            <v>33693</v>
          </cell>
          <cell r="E295" t="str">
            <v>КМС</v>
          </cell>
          <cell r="F295" t="str">
            <v>Ярославская</v>
          </cell>
          <cell r="G295" t="str">
            <v>Ярославль, СДЮСШОР-19</v>
          </cell>
          <cell r="H295" t="str">
            <v>Круговой К.Н.</v>
          </cell>
        </row>
        <row r="296">
          <cell r="B296">
            <v>130</v>
          </cell>
          <cell r="C296" t="str">
            <v>Довженко Денис</v>
          </cell>
          <cell r="D296">
            <v>34341</v>
          </cell>
          <cell r="E296" t="str">
            <v>КМС</v>
          </cell>
          <cell r="F296" t="str">
            <v>Ярославская</v>
          </cell>
          <cell r="G296" t="str">
            <v>Ярославль, СДЮСШОР-19</v>
          </cell>
          <cell r="H296" t="str">
            <v>Круговой К.Н.</v>
          </cell>
        </row>
        <row r="297">
          <cell r="B297">
            <v>131</v>
          </cell>
          <cell r="C297" t="str">
            <v>Губин Дмитрий</v>
          </cell>
          <cell r="D297">
            <v>34539</v>
          </cell>
          <cell r="E297" t="str">
            <v>1р</v>
          </cell>
          <cell r="F297" t="str">
            <v>Ярославская</v>
          </cell>
          <cell r="G297" t="str">
            <v>Ярославль, СДЮСШОР-19</v>
          </cell>
          <cell r="H297" t="str">
            <v>Круговой К.Н.</v>
          </cell>
        </row>
        <row r="298">
          <cell r="B298">
            <v>132</v>
          </cell>
          <cell r="C298" t="str">
            <v>Царёв Олег</v>
          </cell>
          <cell r="D298">
            <v>35507</v>
          </cell>
          <cell r="E298" t="str">
            <v>2р</v>
          </cell>
          <cell r="F298" t="str">
            <v>Ярославская</v>
          </cell>
          <cell r="G298" t="str">
            <v>Ярославль, СДЮСШОР-19</v>
          </cell>
          <cell r="H298" t="str">
            <v>Круговой К.Н.</v>
          </cell>
        </row>
        <row r="299">
          <cell r="B299">
            <v>133</v>
          </cell>
          <cell r="C299" t="str">
            <v>Чурута Владислав</v>
          </cell>
          <cell r="D299">
            <v>34876</v>
          </cell>
          <cell r="E299" t="str">
            <v>2р</v>
          </cell>
          <cell r="F299" t="str">
            <v>Ярославская</v>
          </cell>
          <cell r="G299" t="str">
            <v>Ярославль, СДЮСШОР-19</v>
          </cell>
          <cell r="H299" t="str">
            <v>Круговой К.Н.</v>
          </cell>
        </row>
        <row r="300">
          <cell r="B300">
            <v>134</v>
          </cell>
          <cell r="C300" t="str">
            <v>Зайцев Сергей</v>
          </cell>
          <cell r="D300">
            <v>34783</v>
          </cell>
          <cell r="E300" t="str">
            <v>2р</v>
          </cell>
          <cell r="F300" t="str">
            <v>Ярославская</v>
          </cell>
          <cell r="G300" t="str">
            <v>Ярославль, СДЮСШОР-19</v>
          </cell>
          <cell r="H300" t="str">
            <v>Круговой К.Н.</v>
          </cell>
        </row>
        <row r="301">
          <cell r="B301">
            <v>135</v>
          </cell>
          <cell r="C301" t="str">
            <v>Лобков Александр</v>
          </cell>
          <cell r="D301">
            <v>35219</v>
          </cell>
          <cell r="E301" t="str">
            <v>2р</v>
          </cell>
          <cell r="F301" t="str">
            <v>Ярославская</v>
          </cell>
          <cell r="G301" t="str">
            <v>Ярославль, СДЮСШОР-19</v>
          </cell>
          <cell r="H301" t="str">
            <v>Сошников А.В.</v>
          </cell>
        </row>
        <row r="302">
          <cell r="B302">
            <v>136</v>
          </cell>
          <cell r="C302" t="str">
            <v>Смирнов Кирилл</v>
          </cell>
          <cell r="D302">
            <v>35639</v>
          </cell>
          <cell r="E302" t="str">
            <v>2р</v>
          </cell>
          <cell r="F302" t="str">
            <v>Ярославская</v>
          </cell>
          <cell r="G302" t="str">
            <v>Ярославль, СДЮСШОР-19</v>
          </cell>
          <cell r="H302" t="str">
            <v>Сошников А.В.</v>
          </cell>
        </row>
        <row r="303">
          <cell r="B303">
            <v>138</v>
          </cell>
          <cell r="C303" t="str">
            <v>Кожуров Кирилл</v>
          </cell>
          <cell r="D303">
            <v>35190</v>
          </cell>
          <cell r="E303" t="str">
            <v>2р</v>
          </cell>
          <cell r="F303" t="str">
            <v>Ярославская</v>
          </cell>
          <cell r="G303" t="str">
            <v>Ярославль, СДЮСШОР-19</v>
          </cell>
          <cell r="H303" t="str">
            <v>Сошников А.В.</v>
          </cell>
        </row>
        <row r="304">
          <cell r="B304">
            <v>139</v>
          </cell>
          <cell r="C304" t="str">
            <v>Проворков Антон</v>
          </cell>
          <cell r="D304">
            <v>30850</v>
          </cell>
          <cell r="E304" t="str">
            <v>2р</v>
          </cell>
          <cell r="F304" t="str">
            <v>Ярославская</v>
          </cell>
          <cell r="G304" t="str">
            <v>Ярославль, СДЮСШОР-19</v>
          </cell>
          <cell r="H304" t="str">
            <v>Сошников А.В.</v>
          </cell>
        </row>
        <row r="305">
          <cell r="B305">
            <v>140</v>
          </cell>
          <cell r="C305" t="str">
            <v>Петренко Дмитрий</v>
          </cell>
          <cell r="D305">
            <v>35693</v>
          </cell>
          <cell r="E305" t="str">
            <v>2р</v>
          </cell>
          <cell r="F305" t="str">
            <v>Ярославская</v>
          </cell>
          <cell r="G305" t="str">
            <v>Ярославль, СДЮСШОР-19</v>
          </cell>
          <cell r="H305" t="str">
            <v>Таракановы Ю.Ф., А.В.</v>
          </cell>
        </row>
        <row r="306">
          <cell r="B306">
            <v>600</v>
          </cell>
          <cell r="C306" t="str">
            <v>Ермолаев Олег</v>
          </cell>
          <cell r="D306">
            <v>35052</v>
          </cell>
          <cell r="E306" t="str">
            <v>2р</v>
          </cell>
          <cell r="F306" t="str">
            <v>Ярославская</v>
          </cell>
          <cell r="G306" t="str">
            <v>Ярославль, СДЮСШОР-1</v>
          </cell>
          <cell r="H306" t="str">
            <v>Кузнецова Н.И.</v>
          </cell>
        </row>
        <row r="307">
          <cell r="B307">
            <v>598</v>
          </cell>
          <cell r="C307" t="str">
            <v>Соловьёв Кирилл</v>
          </cell>
          <cell r="D307">
            <v>33040</v>
          </cell>
          <cell r="E307" t="str">
            <v>1р</v>
          </cell>
          <cell r="F307" t="str">
            <v>Ярославская</v>
          </cell>
          <cell r="G307" t="str">
            <v>Ярославль, СДЮСШОР-1</v>
          </cell>
          <cell r="H307" t="str">
            <v>Кузнецова Н.И.</v>
          </cell>
        </row>
        <row r="308">
          <cell r="B308">
            <v>599</v>
          </cell>
          <cell r="C308" t="str">
            <v>Помыканов Иван</v>
          </cell>
          <cell r="D308">
            <v>32921</v>
          </cell>
          <cell r="E308" t="str">
            <v>1р</v>
          </cell>
          <cell r="F308" t="str">
            <v>Ярославская</v>
          </cell>
          <cell r="G308" t="str">
            <v>Ярославль, СДЮСШОР-1</v>
          </cell>
          <cell r="H308" t="str">
            <v>Кузнецова Н.И.</v>
          </cell>
        </row>
        <row r="309">
          <cell r="B309">
            <v>500</v>
          </cell>
          <cell r="C309" t="str">
            <v>Ерохов Павел</v>
          </cell>
          <cell r="D309">
            <v>30153</v>
          </cell>
          <cell r="E309" t="str">
            <v>КМС</v>
          </cell>
          <cell r="F309" t="str">
            <v>Ярославская</v>
          </cell>
          <cell r="G309" t="str">
            <v>Ярославль</v>
          </cell>
          <cell r="H309" t="str">
            <v>Круговой К.Н.</v>
          </cell>
        </row>
        <row r="310">
          <cell r="B310">
            <v>499</v>
          </cell>
          <cell r="C310" t="str">
            <v>Куликов Александр</v>
          </cell>
          <cell r="D310">
            <v>1995</v>
          </cell>
          <cell r="E310" t="str">
            <v>1р</v>
          </cell>
          <cell r="F310" t="str">
            <v>Ярославская</v>
          </cell>
          <cell r="G310" t="str">
            <v>Гаврилов Ям, ДЮСШ</v>
          </cell>
          <cell r="H310" t="str">
            <v>Сорокин А.В.</v>
          </cell>
        </row>
        <row r="311">
          <cell r="B311">
            <v>141</v>
          </cell>
          <cell r="C311" t="str">
            <v>Станкевич Артём</v>
          </cell>
          <cell r="D311">
            <v>32825</v>
          </cell>
          <cell r="E311" t="str">
            <v>КМС</v>
          </cell>
          <cell r="F311" t="str">
            <v>Ярославская</v>
          </cell>
          <cell r="G311" t="str">
            <v>Ярославль, СДЮСШОР-19</v>
          </cell>
          <cell r="H311" t="str">
            <v>Станкевич В.А.</v>
          </cell>
        </row>
        <row r="312">
          <cell r="B312">
            <v>142</v>
          </cell>
          <cell r="C312" t="str">
            <v>Елисеев Кирилл</v>
          </cell>
          <cell r="D312">
            <v>32869</v>
          </cell>
          <cell r="E312" t="str">
            <v>1р</v>
          </cell>
          <cell r="F312" t="str">
            <v>Ярославская</v>
          </cell>
          <cell r="G312" t="str">
            <v>Ярославль, СДЮСШОР-19</v>
          </cell>
          <cell r="H312" t="str">
            <v>Станкевич В.А.</v>
          </cell>
        </row>
        <row r="313">
          <cell r="B313">
            <v>143</v>
          </cell>
          <cell r="C313" t="str">
            <v>Нелуш Ярослав</v>
          </cell>
          <cell r="D313">
            <v>34679</v>
          </cell>
          <cell r="E313" t="str">
            <v>2р</v>
          </cell>
          <cell r="F313" t="str">
            <v>Ярославская</v>
          </cell>
          <cell r="G313" t="str">
            <v>Ярославль, СДЮСШОР-19</v>
          </cell>
          <cell r="H313" t="str">
            <v>Станкевич В.А.</v>
          </cell>
        </row>
        <row r="314">
          <cell r="B314">
            <v>144</v>
          </cell>
          <cell r="C314" t="str">
            <v>Яковлев Антон</v>
          </cell>
          <cell r="D314">
            <v>33000</v>
          </cell>
          <cell r="E314" t="str">
            <v>2р</v>
          </cell>
          <cell r="F314" t="str">
            <v>Ярославская</v>
          </cell>
          <cell r="G314" t="str">
            <v>Ярославль, СДЮСШОР-19</v>
          </cell>
          <cell r="H314" t="str">
            <v>Станкевич В.А.</v>
          </cell>
        </row>
        <row r="316">
          <cell r="B316">
            <v>146</v>
          </cell>
          <cell r="C316" t="str">
            <v>Смирнов Роман</v>
          </cell>
          <cell r="D316">
            <v>35459</v>
          </cell>
          <cell r="E316" t="str">
            <v>2р</v>
          </cell>
          <cell r="F316" t="str">
            <v>Ярославская</v>
          </cell>
          <cell r="G316" t="str">
            <v>Ярославль, СДЮСШОР-19</v>
          </cell>
          <cell r="H316" t="str">
            <v>Станкевич В.А.</v>
          </cell>
        </row>
        <row r="317">
          <cell r="B317">
            <v>314</v>
          </cell>
          <cell r="C317" t="str">
            <v>Ксенофонтов Сергей</v>
          </cell>
          <cell r="D317">
            <v>33526</v>
          </cell>
          <cell r="E317" t="str">
            <v>2р</v>
          </cell>
          <cell r="F317" t="str">
            <v>Ярославская</v>
          </cell>
          <cell r="G317" t="str">
            <v>Ярославль, ГОБУ ЯО СДЮСШОР</v>
          </cell>
          <cell r="H317" t="str">
            <v>Клейменов А.Н.</v>
          </cell>
        </row>
        <row r="318">
          <cell r="B318">
            <v>570</v>
          </cell>
          <cell r="C318" t="str">
            <v>Смирнов Андрей</v>
          </cell>
          <cell r="D318">
            <v>30682</v>
          </cell>
          <cell r="E318" t="str">
            <v>МС</v>
          </cell>
          <cell r="F318" t="str">
            <v>Ярославская</v>
          </cell>
          <cell r="G318" t="str">
            <v>Рыбинск, СДЮСШОР-2</v>
          </cell>
          <cell r="H318" t="str">
            <v>Громов Н.Б., Зараковский Е.Р.</v>
          </cell>
        </row>
        <row r="319">
          <cell r="B319">
            <v>606</v>
          </cell>
          <cell r="C319" t="str">
            <v>Фомичев Егор</v>
          </cell>
          <cell r="D319">
            <v>34955</v>
          </cell>
          <cell r="E319" t="str">
            <v>2р</v>
          </cell>
          <cell r="F319" t="str">
            <v>Ярославская</v>
          </cell>
          <cell r="G319" t="str">
            <v>Рыбинск, СДЮСШОР-2</v>
          </cell>
          <cell r="H319" t="str">
            <v>Мицик Ю.И.</v>
          </cell>
        </row>
        <row r="320">
          <cell r="B320">
            <v>607</v>
          </cell>
          <cell r="C320" t="str">
            <v>Бакулин Денис</v>
          </cell>
          <cell r="D320">
            <v>35206</v>
          </cell>
          <cell r="E320" t="str">
            <v>2р</v>
          </cell>
          <cell r="F320" t="str">
            <v>Ярославская</v>
          </cell>
          <cell r="G320" t="str">
            <v>Рыбинск, СДЮСШОР-2</v>
          </cell>
          <cell r="H320" t="str">
            <v>Мицик Ю.И.</v>
          </cell>
        </row>
        <row r="321">
          <cell r="B321">
            <v>608</v>
          </cell>
          <cell r="C321" t="str">
            <v>Пахомов Денис</v>
          </cell>
          <cell r="D321">
            <v>35553</v>
          </cell>
          <cell r="E321" t="str">
            <v>3р</v>
          </cell>
          <cell r="F321" t="str">
            <v>Ярославская</v>
          </cell>
          <cell r="G321" t="str">
            <v>Рыбинск, СДЮСШОР-2</v>
          </cell>
          <cell r="H321" t="str">
            <v xml:space="preserve">Иванова И.М., Соколова Н.М. </v>
          </cell>
        </row>
        <row r="322">
          <cell r="B322">
            <v>620</v>
          </cell>
          <cell r="C322" t="str">
            <v>Яковлев Роман</v>
          </cell>
          <cell r="D322">
            <v>1990</v>
          </cell>
          <cell r="E322" t="str">
            <v>1р</v>
          </cell>
          <cell r="F322" t="str">
            <v>Вологодская</v>
          </cell>
          <cell r="G322" t="str">
            <v>Вологда, ВИПЭ</v>
          </cell>
          <cell r="H322" t="str">
            <v>Фомичёв А.В.</v>
          </cell>
        </row>
        <row r="323">
          <cell r="B323">
            <v>621</v>
          </cell>
          <cell r="C323" t="str">
            <v>Плетнёв Павел</v>
          </cell>
          <cell r="D323">
            <v>1991</v>
          </cell>
          <cell r="E323" t="str">
            <v>1р</v>
          </cell>
          <cell r="F323" t="str">
            <v>Вологодская</v>
          </cell>
          <cell r="G323" t="str">
            <v>Вологда, ВИПЭ</v>
          </cell>
          <cell r="H323" t="str">
            <v>Фомичёв А.В.</v>
          </cell>
        </row>
        <row r="324">
          <cell r="B324">
            <v>617</v>
          </cell>
          <cell r="C324" t="str">
            <v>Воробьёв Дмитрий</v>
          </cell>
          <cell r="D324">
            <v>28965</v>
          </cell>
          <cell r="E324" t="str">
            <v>МС</v>
          </cell>
          <cell r="F324" t="str">
            <v>Владимирская</v>
          </cell>
          <cell r="G324" t="str">
            <v>Владимир, Динамо</v>
          </cell>
          <cell r="H324" t="str">
            <v>Саков А.П.</v>
          </cell>
        </row>
        <row r="325">
          <cell r="B325">
            <v>616</v>
          </cell>
          <cell r="C325" t="str">
            <v>Ногов Павел</v>
          </cell>
          <cell r="D325">
            <v>1992</v>
          </cell>
          <cell r="E325" t="str">
            <v>2р</v>
          </cell>
          <cell r="F325" t="str">
            <v>Владимирская</v>
          </cell>
          <cell r="G325" t="str">
            <v>Владимир, СДЮСШОР-4</v>
          </cell>
          <cell r="H325" t="str">
            <v>Куфтырев А.В.</v>
          </cell>
        </row>
        <row r="326">
          <cell r="B326">
            <v>615</v>
          </cell>
          <cell r="C326" t="str">
            <v>Кондрашов Егор</v>
          </cell>
          <cell r="D326">
            <v>1993</v>
          </cell>
          <cell r="E326" t="str">
            <v>2р</v>
          </cell>
          <cell r="F326" t="str">
            <v>Владимирская</v>
          </cell>
          <cell r="G326" t="str">
            <v>Владимир, СДЮСШОР-7</v>
          </cell>
          <cell r="H326" t="str">
            <v>Терещенко А.В.</v>
          </cell>
        </row>
        <row r="327">
          <cell r="B327">
            <v>614</v>
          </cell>
          <cell r="C327" t="str">
            <v>Голубев Кирилл</v>
          </cell>
          <cell r="D327">
            <v>1993</v>
          </cell>
          <cell r="E327" t="str">
            <v>1р</v>
          </cell>
          <cell r="F327" t="str">
            <v>Владимирская</v>
          </cell>
          <cell r="G327" t="str">
            <v>ВЮИ</v>
          </cell>
          <cell r="H327" t="str">
            <v>Морочко М.А., Кузинов Н.В.</v>
          </cell>
        </row>
        <row r="328">
          <cell r="B328">
            <v>611</v>
          </cell>
          <cell r="C328" t="str">
            <v>Яковлев Сергей</v>
          </cell>
          <cell r="D328">
            <v>1984</v>
          </cell>
          <cell r="E328" t="str">
            <v>МС</v>
          </cell>
          <cell r="F328" t="str">
            <v>Ивановская</v>
          </cell>
          <cell r="G328" t="str">
            <v>Иваново, Профсоюзы</v>
          </cell>
          <cell r="H328" t="str">
            <v>Гильмутдинов Ю.А.</v>
          </cell>
        </row>
        <row r="329">
          <cell r="B329">
            <v>612</v>
          </cell>
          <cell r="C329" t="str">
            <v>Амжауров Антон</v>
          </cell>
          <cell r="D329">
            <v>1992</v>
          </cell>
          <cell r="E329" t="str">
            <v>1р</v>
          </cell>
          <cell r="F329" t="str">
            <v>Ивановская</v>
          </cell>
          <cell r="G329" t="str">
            <v>Иваново, ИГХТУ</v>
          </cell>
          <cell r="H329" t="str">
            <v>Кокшарова И.В.</v>
          </cell>
        </row>
        <row r="330">
          <cell r="B330">
            <v>610</v>
          </cell>
          <cell r="C330" t="str">
            <v>Улитин Роман</v>
          </cell>
          <cell r="D330">
            <v>33408</v>
          </cell>
          <cell r="E330" t="str">
            <v>1р</v>
          </cell>
          <cell r="F330" t="str">
            <v>Ивановская</v>
          </cell>
          <cell r="G330" t="str">
            <v>Кинешма, СДЮСШОР</v>
          </cell>
          <cell r="H330" t="str">
            <v>Мальцев Е.В.</v>
          </cell>
        </row>
        <row r="331">
          <cell r="B331">
            <v>625</v>
          </cell>
          <cell r="C331" t="str">
            <v>Збойнов Андрей</v>
          </cell>
          <cell r="D331">
            <v>1997</v>
          </cell>
          <cell r="E331" t="str">
            <v>3р</v>
          </cell>
          <cell r="F331" t="str">
            <v>Вологодская</v>
          </cell>
          <cell r="G331" t="str">
            <v>Шексна, ДЮСШ</v>
          </cell>
          <cell r="H331" t="str">
            <v>Киселев В.Д.</v>
          </cell>
        </row>
        <row r="332">
          <cell r="B332">
            <v>623</v>
          </cell>
          <cell r="C332" t="str">
            <v>Груничев Илья</v>
          </cell>
          <cell r="D332">
            <v>1997</v>
          </cell>
          <cell r="E332" t="str">
            <v>3р</v>
          </cell>
          <cell r="F332" t="str">
            <v>Вологодская</v>
          </cell>
          <cell r="G332" t="str">
            <v>Шексна, ДЮСШ</v>
          </cell>
          <cell r="H332" t="str">
            <v>Киселев В.Д.</v>
          </cell>
        </row>
        <row r="333">
          <cell r="B333">
            <v>635</v>
          </cell>
          <cell r="C333" t="str">
            <v>Нелаев Антон</v>
          </cell>
          <cell r="D333">
            <v>1986</v>
          </cell>
          <cell r="E333" t="str">
            <v>1р</v>
          </cell>
          <cell r="F333" t="str">
            <v>Вологодская</v>
          </cell>
          <cell r="G333" t="str">
            <v>Череповец, ДЮСШ-2</v>
          </cell>
          <cell r="H333" t="str">
            <v>Синицкий А.Д.</v>
          </cell>
        </row>
        <row r="334">
          <cell r="B334">
            <v>634</v>
          </cell>
          <cell r="C334" t="str">
            <v>Ефимов Артём</v>
          </cell>
          <cell r="D334">
            <v>1990</v>
          </cell>
          <cell r="E334" t="str">
            <v>2р</v>
          </cell>
          <cell r="F334" t="str">
            <v>Вологодская</v>
          </cell>
          <cell r="G334" t="str">
            <v>Сокол, ДЮСШ</v>
          </cell>
          <cell r="H334" t="str">
            <v>Шахов Н.М.</v>
          </cell>
        </row>
        <row r="335">
          <cell r="B335">
            <v>626</v>
          </cell>
          <cell r="C335" t="str">
            <v>Кузнецов Михаил</v>
          </cell>
          <cell r="D335">
            <v>1995</v>
          </cell>
          <cell r="E335" t="str">
            <v>2р</v>
          </cell>
          <cell r="F335" t="str">
            <v>Вологодская</v>
          </cell>
          <cell r="G335" t="str">
            <v>Шексна, ДЮСШ</v>
          </cell>
          <cell r="H335" t="str">
            <v>Киселев В.Д.</v>
          </cell>
        </row>
      </sheetData>
      <sheetData sheetId="23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313</v>
          </cell>
          <cell r="C3" t="str">
            <v>Шучёва Светлана</v>
          </cell>
          <cell r="D3">
            <v>34358</v>
          </cell>
          <cell r="E3" t="str">
            <v>2р</v>
          </cell>
          <cell r="F3" t="str">
            <v>Вологодская</v>
          </cell>
          <cell r="G3" t="str">
            <v>Вологда, ДЮСШ "Спартак"</v>
          </cell>
          <cell r="H3" t="str">
            <v>Воробьёва Н.Н.</v>
          </cell>
        </row>
        <row r="4">
          <cell r="B4">
            <v>283</v>
          </cell>
          <cell r="C4" t="str">
            <v>Васильева Ирина</v>
          </cell>
          <cell r="D4">
            <v>1985</v>
          </cell>
          <cell r="E4" t="str">
            <v>МС</v>
          </cell>
          <cell r="F4" t="str">
            <v>Вологодская</v>
          </cell>
          <cell r="G4" t="str">
            <v>Вологда</v>
          </cell>
          <cell r="H4" t="str">
            <v>Смелов Н.А., Климов А.А.</v>
          </cell>
        </row>
        <row r="5">
          <cell r="B5">
            <v>284</v>
          </cell>
          <cell r="C5" t="str">
            <v>Смирнова Татьяна</v>
          </cell>
          <cell r="D5">
            <v>1992</v>
          </cell>
          <cell r="E5" t="str">
            <v>КМС</v>
          </cell>
          <cell r="F5" t="str">
            <v>Вологодская</v>
          </cell>
          <cell r="H5" t="str">
            <v>Лебедев А.В.</v>
          </cell>
        </row>
        <row r="6">
          <cell r="B6">
            <v>305</v>
          </cell>
          <cell r="C6" t="str">
            <v>Евсина Софья</v>
          </cell>
          <cell r="D6">
            <v>1996</v>
          </cell>
          <cell r="E6" t="str">
            <v>2р</v>
          </cell>
          <cell r="F6" t="str">
            <v>Вологодская</v>
          </cell>
          <cell r="G6" t="str">
            <v>Череповец, ДЮСШ-2</v>
          </cell>
          <cell r="H6" t="str">
            <v>Лебедев А.В.</v>
          </cell>
        </row>
        <row r="7">
          <cell r="B7">
            <v>286</v>
          </cell>
          <cell r="C7" t="str">
            <v>Кокорина Кристина</v>
          </cell>
          <cell r="D7">
            <v>1990</v>
          </cell>
          <cell r="E7" t="str">
            <v>КМС</v>
          </cell>
          <cell r="F7" t="str">
            <v>Вологодская</v>
          </cell>
          <cell r="G7" t="str">
            <v>Вологда</v>
          </cell>
          <cell r="H7" t="str">
            <v>Груздев А.А.</v>
          </cell>
        </row>
        <row r="8">
          <cell r="B8">
            <v>294</v>
          </cell>
          <cell r="C8" t="str">
            <v>Киселева Валентина</v>
          </cell>
          <cell r="D8">
            <v>1995</v>
          </cell>
          <cell r="E8" t="str">
            <v>КМС</v>
          </cell>
          <cell r="F8" t="str">
            <v>Вологодская</v>
          </cell>
          <cell r="G8" t="str">
            <v>Череповец, ДЮСШ-2</v>
          </cell>
          <cell r="H8" t="str">
            <v>Полторацкий С.В.</v>
          </cell>
        </row>
        <row r="9">
          <cell r="B9">
            <v>296</v>
          </cell>
          <cell r="C9" t="str">
            <v>Демидова Ульяна</v>
          </cell>
          <cell r="D9">
            <v>34717</v>
          </cell>
          <cell r="E9" t="str">
            <v>1р</v>
          </cell>
          <cell r="F9" t="str">
            <v>Вологодская</v>
          </cell>
          <cell r="G9" t="str">
            <v>Белозерск, ДЮЦ</v>
          </cell>
          <cell r="H9" t="str">
            <v>Савин О.А.</v>
          </cell>
        </row>
        <row r="10">
          <cell r="B10">
            <v>298</v>
          </cell>
          <cell r="C10" t="str">
            <v>Майсумова Альбина</v>
          </cell>
          <cell r="D10">
            <v>1996</v>
          </cell>
          <cell r="E10" t="str">
            <v>1р</v>
          </cell>
          <cell r="F10" t="str">
            <v>Вологодская</v>
          </cell>
          <cell r="G10" t="str">
            <v>Шексна, ДЮСШ</v>
          </cell>
          <cell r="H10" t="str">
            <v>Воробьёва О.М.</v>
          </cell>
        </row>
        <row r="11">
          <cell r="B11">
            <v>304</v>
          </cell>
          <cell r="C11" t="str">
            <v>Аверина Ульяна</v>
          </cell>
          <cell r="D11">
            <v>1996</v>
          </cell>
          <cell r="E11" t="str">
            <v>2р</v>
          </cell>
          <cell r="F11" t="str">
            <v>Вологодская</v>
          </cell>
          <cell r="G11" t="str">
            <v>Череповец, ДЮСШ-2</v>
          </cell>
          <cell r="H11" t="str">
            <v>Лебедев А.В.</v>
          </cell>
        </row>
        <row r="12">
          <cell r="B12">
            <v>307</v>
          </cell>
          <cell r="C12" t="str">
            <v>Якунина Ирина</v>
          </cell>
          <cell r="D12">
            <v>1996</v>
          </cell>
          <cell r="E12" t="str">
            <v>2р</v>
          </cell>
          <cell r="F12" t="str">
            <v>Вологодская</v>
          </cell>
          <cell r="G12" t="str">
            <v>Череповец, ДЮСШ-2</v>
          </cell>
          <cell r="H12" t="str">
            <v>Боголюбов В.Л.</v>
          </cell>
        </row>
        <row r="13">
          <cell r="B13">
            <v>199</v>
          </cell>
          <cell r="C13" t="str">
            <v>Дмитриева Ирина</v>
          </cell>
          <cell r="D13">
            <v>29993</v>
          </cell>
          <cell r="E13" t="str">
            <v>МС</v>
          </cell>
          <cell r="F13" t="str">
            <v>Костромская</v>
          </cell>
          <cell r="G13" t="str">
            <v>Кострома, КОСДЮСШОР</v>
          </cell>
          <cell r="H13" t="str">
            <v>Румянцев А.П.</v>
          </cell>
        </row>
        <row r="14">
          <cell r="B14">
            <v>204</v>
          </cell>
          <cell r="C14" t="str">
            <v>Герман Анна</v>
          </cell>
          <cell r="D14">
            <v>1993</v>
          </cell>
          <cell r="E14" t="str">
            <v>КМС</v>
          </cell>
          <cell r="F14" t="str">
            <v>Костромская</v>
          </cell>
          <cell r="G14" t="str">
            <v>Кострома, КОСДЮСШОР</v>
          </cell>
          <cell r="H14" t="str">
            <v>Дружков А.Н.</v>
          </cell>
        </row>
        <row r="15">
          <cell r="B15">
            <v>205</v>
          </cell>
          <cell r="C15" t="str">
            <v>Сенникова Наталья</v>
          </cell>
          <cell r="D15">
            <v>34525</v>
          </cell>
          <cell r="E15" t="str">
            <v>1р</v>
          </cell>
          <cell r="F15" t="str">
            <v>Костромская</v>
          </cell>
          <cell r="G15" t="str">
            <v>Шарья, СДЮСШОР</v>
          </cell>
          <cell r="H15" t="str">
            <v>Рычкова Ю.В.</v>
          </cell>
        </row>
        <row r="16">
          <cell r="B16">
            <v>206</v>
          </cell>
          <cell r="C16" t="str">
            <v>Муравьёва Татьяна</v>
          </cell>
          <cell r="D16">
            <v>34599</v>
          </cell>
          <cell r="E16" t="str">
            <v>1р</v>
          </cell>
          <cell r="F16" t="str">
            <v>Костромская</v>
          </cell>
          <cell r="G16" t="str">
            <v>Кострома, КОСДЮСШОР</v>
          </cell>
          <cell r="H16" t="str">
            <v>Дружков А.Н.</v>
          </cell>
        </row>
        <row r="17">
          <cell r="B17">
            <v>213</v>
          </cell>
          <cell r="C17" t="str">
            <v>Сверчкова Полина</v>
          </cell>
          <cell r="D17">
            <v>35503</v>
          </cell>
          <cell r="E17" t="str">
            <v>1р</v>
          </cell>
          <cell r="F17" t="str">
            <v>Костромская</v>
          </cell>
          <cell r="G17" t="str">
            <v>Кострома, КОСДЮСШОР</v>
          </cell>
          <cell r="H17" t="str">
            <v>Дружков А.Н.</v>
          </cell>
        </row>
        <row r="18">
          <cell r="B18">
            <v>216</v>
          </cell>
          <cell r="C18" t="str">
            <v>Корчинская Юлия</v>
          </cell>
          <cell r="D18">
            <v>34745</v>
          </cell>
          <cell r="E18" t="str">
            <v>1р</v>
          </cell>
          <cell r="F18" t="str">
            <v>Костромская</v>
          </cell>
          <cell r="G18" t="str">
            <v>Кострома, КОСДЮСШОР</v>
          </cell>
          <cell r="H18" t="str">
            <v>Куликов В.П.</v>
          </cell>
        </row>
        <row r="19">
          <cell r="B19">
            <v>217</v>
          </cell>
          <cell r="C19" t="str">
            <v>Великжанина Анастасия</v>
          </cell>
          <cell r="D19">
            <v>35403</v>
          </cell>
          <cell r="E19" t="str">
            <v>2р</v>
          </cell>
          <cell r="F19" t="str">
            <v>Костромская</v>
          </cell>
          <cell r="G19" t="str">
            <v>Шарья, СДЮСШОР</v>
          </cell>
          <cell r="H19" t="str">
            <v>Александрова Л.Б.</v>
          </cell>
        </row>
        <row r="20">
          <cell r="B20">
            <v>218</v>
          </cell>
          <cell r="C20" t="str">
            <v>Дранишникова Светлана</v>
          </cell>
          <cell r="D20">
            <v>35206</v>
          </cell>
          <cell r="E20" t="str">
            <v>1р</v>
          </cell>
          <cell r="F20" t="str">
            <v>Костромская</v>
          </cell>
          <cell r="G20" t="str">
            <v>Шарья, СДЮСШОР</v>
          </cell>
          <cell r="H20" t="str">
            <v>Александрова Л.Б., Аскеров А.М.</v>
          </cell>
        </row>
        <row r="21">
          <cell r="B21">
            <v>219</v>
          </cell>
          <cell r="C21" t="str">
            <v>Королёва Елена</v>
          </cell>
          <cell r="D21">
            <v>35134</v>
          </cell>
          <cell r="E21" t="str">
            <v>1р</v>
          </cell>
          <cell r="F21" t="str">
            <v>Костромская</v>
          </cell>
          <cell r="G21" t="str">
            <v>Кострома, КОСДЮСШОР</v>
          </cell>
          <cell r="H21" t="str">
            <v>Ефалов Н.Л.</v>
          </cell>
        </row>
        <row r="22">
          <cell r="B22">
            <v>220</v>
          </cell>
          <cell r="C22" t="str">
            <v>Королёва Юлия</v>
          </cell>
          <cell r="D22">
            <v>36097</v>
          </cell>
          <cell r="E22" t="str">
            <v>2р</v>
          </cell>
          <cell r="F22" t="str">
            <v>Костромская</v>
          </cell>
          <cell r="G22" t="str">
            <v>Галич, ДЮСШ</v>
          </cell>
          <cell r="H22" t="str">
            <v>Горшкова Э.И.</v>
          </cell>
        </row>
        <row r="23">
          <cell r="B23">
            <v>222</v>
          </cell>
          <cell r="C23" t="str">
            <v>Котикова Мария</v>
          </cell>
          <cell r="D23">
            <v>34811</v>
          </cell>
          <cell r="E23" t="str">
            <v>1р</v>
          </cell>
          <cell r="F23" t="str">
            <v>Костромская</v>
          </cell>
          <cell r="G23" t="str">
            <v>Кострома, КОСДЮСШОР</v>
          </cell>
          <cell r="H23" t="str">
            <v>Дружков А.Н.</v>
          </cell>
        </row>
        <row r="24">
          <cell r="B24">
            <v>224</v>
          </cell>
          <cell r="C24" t="str">
            <v>Александрийская Анастасия</v>
          </cell>
          <cell r="D24">
            <v>35292</v>
          </cell>
          <cell r="E24" t="str">
            <v>2р</v>
          </cell>
          <cell r="F24" t="str">
            <v>Костромская</v>
          </cell>
          <cell r="G24" t="str">
            <v>Кострома, КОСДЮСШОР</v>
          </cell>
          <cell r="H24" t="str">
            <v>Куликов В.П.</v>
          </cell>
        </row>
        <row r="25">
          <cell r="B25">
            <v>225</v>
          </cell>
          <cell r="C25" t="str">
            <v>Куликова Анастасия</v>
          </cell>
          <cell r="D25">
            <v>32270</v>
          </cell>
          <cell r="E25" t="str">
            <v>1р</v>
          </cell>
          <cell r="F25" t="str">
            <v>Костромская</v>
          </cell>
          <cell r="G25" t="str">
            <v>Кострома, КОСДЮСШОР</v>
          </cell>
          <cell r="H25" t="str">
            <v>КУликов В.Б.</v>
          </cell>
        </row>
        <row r="26">
          <cell r="C26" t="str">
            <v>Коховец Людмила</v>
          </cell>
          <cell r="D26">
            <v>1997</v>
          </cell>
          <cell r="E26" t="str">
            <v>1р</v>
          </cell>
          <cell r="F26" t="str">
            <v>Костромская</v>
          </cell>
          <cell r="G26" t="str">
            <v>Кострома, КОСДЮСШОР</v>
          </cell>
          <cell r="H26" t="str">
            <v>Дружков А.Н.</v>
          </cell>
        </row>
        <row r="27">
          <cell r="B27">
            <v>227</v>
          </cell>
          <cell r="C27" t="str">
            <v>Баранцева Анна</v>
          </cell>
          <cell r="D27">
            <v>1996</v>
          </cell>
          <cell r="E27" t="str">
            <v>2р</v>
          </cell>
          <cell r="F27" t="str">
            <v>Костромская</v>
          </cell>
          <cell r="G27" t="str">
            <v>Шарья, СДЮСШОР</v>
          </cell>
          <cell r="H27" t="str">
            <v>Аскеров А.М.</v>
          </cell>
        </row>
        <row r="28">
          <cell r="B28">
            <v>603</v>
          </cell>
          <cell r="C28" t="str">
            <v>Исакова Екатерина</v>
          </cell>
          <cell r="D28">
            <v>1994</v>
          </cell>
          <cell r="E28" t="str">
            <v>2р</v>
          </cell>
          <cell r="F28" t="str">
            <v>Костромская</v>
          </cell>
          <cell r="G28" t="str">
            <v>Шарья, СДЮСШОР</v>
          </cell>
          <cell r="H28" t="str">
            <v>Рычкова Ю.В.</v>
          </cell>
        </row>
        <row r="29">
          <cell r="B29">
            <v>604</v>
          </cell>
          <cell r="C29" t="str">
            <v>Груздева Кристина</v>
          </cell>
          <cell r="D29">
            <v>1994</v>
          </cell>
          <cell r="E29" t="str">
            <v>2р</v>
          </cell>
          <cell r="F29" t="str">
            <v>Костромская</v>
          </cell>
          <cell r="G29" t="str">
            <v>Шарья, СДЮСШОР</v>
          </cell>
          <cell r="H29" t="str">
            <v>Рычкова Ю.В.</v>
          </cell>
        </row>
        <row r="30">
          <cell r="B30">
            <v>185</v>
          </cell>
          <cell r="C30" t="str">
            <v>Шушина Татьяна</v>
          </cell>
          <cell r="D30">
            <v>29076</v>
          </cell>
          <cell r="E30" t="str">
            <v>КМС</v>
          </cell>
          <cell r="F30" t="str">
            <v>Калининградская</v>
          </cell>
          <cell r="H30" t="str">
            <v>Антунович Г.П.</v>
          </cell>
        </row>
        <row r="31">
          <cell r="B31">
            <v>186</v>
          </cell>
          <cell r="C31" t="str">
            <v>Галунова Анна</v>
          </cell>
          <cell r="D31">
            <v>33858</v>
          </cell>
          <cell r="E31" t="str">
            <v>КМС</v>
          </cell>
          <cell r="F31" t="str">
            <v>Калининградская</v>
          </cell>
          <cell r="G31" t="str">
            <v>Калининград, СДЮСШОР-4</v>
          </cell>
          <cell r="H31" t="str">
            <v>Малиновская Н.А.</v>
          </cell>
        </row>
        <row r="32">
          <cell r="B32">
            <v>187</v>
          </cell>
          <cell r="C32" t="str">
            <v>Кононович Алёна</v>
          </cell>
          <cell r="D32">
            <v>33286</v>
          </cell>
          <cell r="E32" t="str">
            <v>КМС</v>
          </cell>
          <cell r="F32" t="str">
            <v>Калининградская</v>
          </cell>
          <cell r="G32" t="str">
            <v>Калининград, СДЮСШОР-4</v>
          </cell>
          <cell r="H32" t="str">
            <v>Лещинский В.В., Антунович Г.П.</v>
          </cell>
        </row>
        <row r="33">
          <cell r="B33">
            <v>188</v>
          </cell>
          <cell r="C33" t="str">
            <v>Мезенова Наталья</v>
          </cell>
          <cell r="D33">
            <v>33396</v>
          </cell>
          <cell r="E33" t="str">
            <v>КМС</v>
          </cell>
          <cell r="F33" t="str">
            <v>Калининградская</v>
          </cell>
          <cell r="G33" t="str">
            <v>Калининград, СДЮСШОР-4</v>
          </cell>
          <cell r="H33" t="str">
            <v>Балашовы В.А., С.Г., Тимофеева Л.А.</v>
          </cell>
        </row>
        <row r="34">
          <cell r="B34">
            <v>190</v>
          </cell>
          <cell r="C34" t="str">
            <v>Пахолкова Анастасия</v>
          </cell>
          <cell r="D34">
            <v>33661</v>
          </cell>
          <cell r="E34" t="str">
            <v>КМС</v>
          </cell>
          <cell r="F34" t="str">
            <v>Калининградская</v>
          </cell>
          <cell r="G34" t="str">
            <v>Калининград, УОР</v>
          </cell>
          <cell r="H34" t="str">
            <v>Антунович Г.П., Лещинский В.В., Лобков В.Г.</v>
          </cell>
        </row>
        <row r="35">
          <cell r="B35">
            <v>193</v>
          </cell>
          <cell r="C35" t="str">
            <v>Васильченко Надежда</v>
          </cell>
          <cell r="D35">
            <v>34632</v>
          </cell>
          <cell r="E35" t="str">
            <v>КМС</v>
          </cell>
          <cell r="F35" t="str">
            <v>Калининградская</v>
          </cell>
          <cell r="G35" t="str">
            <v>Калининград, СДЮСШОР-4</v>
          </cell>
          <cell r="H35" t="str">
            <v>Балашовы В.А., С.Г.</v>
          </cell>
        </row>
        <row r="36">
          <cell r="B36">
            <v>194</v>
          </cell>
          <cell r="C36" t="str">
            <v>Овсянкина Екатерина</v>
          </cell>
          <cell r="D36">
            <v>34843</v>
          </cell>
          <cell r="E36" t="str">
            <v>1р</v>
          </cell>
          <cell r="F36" t="str">
            <v>Калининградская</v>
          </cell>
          <cell r="G36" t="str">
            <v>Калининград, СДЮСШОР-4</v>
          </cell>
          <cell r="H36" t="str">
            <v>Степочкина Е.К., Тимофеева Л.А.</v>
          </cell>
        </row>
        <row r="37">
          <cell r="B37">
            <v>152</v>
          </cell>
          <cell r="C37" t="str">
            <v>Мурашова Елена</v>
          </cell>
          <cell r="D37">
            <v>32055</v>
          </cell>
          <cell r="E37" t="str">
            <v>КМС</v>
          </cell>
          <cell r="F37" t="str">
            <v>Архангельская</v>
          </cell>
          <cell r="G37" t="str">
            <v>Вельск</v>
          </cell>
          <cell r="H37" t="str">
            <v>Бусырев А.В.</v>
          </cell>
        </row>
        <row r="38">
          <cell r="B38">
            <v>153</v>
          </cell>
          <cell r="C38" t="str">
            <v>Головина Анна</v>
          </cell>
          <cell r="D38">
            <v>32687</v>
          </cell>
          <cell r="E38" t="str">
            <v>КМС</v>
          </cell>
          <cell r="F38" t="str">
            <v>Архангельская</v>
          </cell>
          <cell r="G38" t="str">
            <v>Архангельск, ГСУ "Поморье"</v>
          </cell>
          <cell r="H38" t="str">
            <v>Солодов А.И.</v>
          </cell>
        </row>
        <row r="39">
          <cell r="B39">
            <v>154</v>
          </cell>
          <cell r="C39" t="str">
            <v>Рудакова Анна</v>
          </cell>
          <cell r="D39">
            <v>32129</v>
          </cell>
          <cell r="E39" t="str">
            <v>1р</v>
          </cell>
          <cell r="F39" t="str">
            <v>Архангельская</v>
          </cell>
          <cell r="G39" t="str">
            <v>Архангельск,САФУ</v>
          </cell>
          <cell r="H39" t="str">
            <v>Мингалев А.И.</v>
          </cell>
        </row>
        <row r="40">
          <cell r="B40" t="str">
            <v>-</v>
          </cell>
          <cell r="C40" t="str">
            <v>Кокорина Любовь</v>
          </cell>
          <cell r="D40">
            <v>31020</v>
          </cell>
          <cell r="E40" t="str">
            <v>1р</v>
          </cell>
          <cell r="F40" t="str">
            <v>Архангельская</v>
          </cell>
          <cell r="H40" t="str">
            <v>Водовозов В.А.</v>
          </cell>
        </row>
        <row r="41">
          <cell r="B41">
            <v>160</v>
          </cell>
          <cell r="C41" t="str">
            <v>Юрина Кристина</v>
          </cell>
          <cell r="D41">
            <v>33292</v>
          </cell>
          <cell r="E41" t="str">
            <v>2р</v>
          </cell>
          <cell r="F41" t="str">
            <v>Архангельская</v>
          </cell>
          <cell r="G41" t="str">
            <v>Архангельск,САФУ</v>
          </cell>
          <cell r="H41" t="str">
            <v>Чернов А.В.. Мосеев А.А.</v>
          </cell>
        </row>
        <row r="42">
          <cell r="B42">
            <v>165</v>
          </cell>
          <cell r="C42" t="str">
            <v>Тифанова Алина</v>
          </cell>
          <cell r="D42">
            <v>1993</v>
          </cell>
          <cell r="E42" t="str">
            <v>2р</v>
          </cell>
          <cell r="F42" t="str">
            <v>Архангельская</v>
          </cell>
          <cell r="G42" t="str">
            <v>Архангельск, ГСУ "Поморье"</v>
          </cell>
          <cell r="H42" t="str">
            <v>Чернов А.В.. Мосеев А.А.</v>
          </cell>
        </row>
        <row r="43">
          <cell r="B43">
            <v>167</v>
          </cell>
          <cell r="C43" t="str">
            <v>Кончакова Дарья</v>
          </cell>
          <cell r="D43">
            <v>34611</v>
          </cell>
          <cell r="E43" t="str">
            <v>1р</v>
          </cell>
          <cell r="F43" t="str">
            <v>Архангельская</v>
          </cell>
          <cell r="G43" t="str">
            <v>Архангельск, ДЮСШ-1</v>
          </cell>
          <cell r="H43" t="str">
            <v>Луцева И.В.</v>
          </cell>
        </row>
        <row r="44">
          <cell r="B44">
            <v>171</v>
          </cell>
          <cell r="C44" t="str">
            <v>Кузнецова Кристтина</v>
          </cell>
          <cell r="D44">
            <v>34900</v>
          </cell>
          <cell r="E44" t="str">
            <v>КМС</v>
          </cell>
          <cell r="F44" t="str">
            <v>Архангельская</v>
          </cell>
          <cell r="G44" t="str">
            <v>Коряжма, ДЮСШ-35</v>
          </cell>
          <cell r="H44" t="str">
            <v>Казанцев Л.А.</v>
          </cell>
        </row>
        <row r="45">
          <cell r="B45">
            <v>172</v>
          </cell>
          <cell r="C45" t="str">
            <v>Шадрина Екатерина</v>
          </cell>
          <cell r="D45">
            <v>1995</v>
          </cell>
          <cell r="E45" t="str">
            <v>1р</v>
          </cell>
          <cell r="F45" t="str">
            <v>Архангельская</v>
          </cell>
          <cell r="G45" t="str">
            <v>Коряжма, ДЮСШ-35</v>
          </cell>
          <cell r="H45" t="str">
            <v>Казанцев Л.А.</v>
          </cell>
        </row>
        <row r="46">
          <cell r="B46">
            <v>173</v>
          </cell>
          <cell r="C46" t="str">
            <v>Ефремова Анна</v>
          </cell>
          <cell r="D46">
            <v>1995</v>
          </cell>
          <cell r="E46" t="str">
            <v>1р</v>
          </cell>
          <cell r="F46" t="str">
            <v>Архангельская</v>
          </cell>
          <cell r="G46" t="str">
            <v>Коряжма, ДЮСШ-35</v>
          </cell>
          <cell r="H46" t="str">
            <v>Казанцев Л.А.</v>
          </cell>
        </row>
        <row r="47">
          <cell r="B47">
            <v>174</v>
          </cell>
          <cell r="C47" t="str">
            <v>Кибалина Ольга</v>
          </cell>
          <cell r="D47">
            <v>1996</v>
          </cell>
          <cell r="E47" t="str">
            <v>1р</v>
          </cell>
          <cell r="F47" t="str">
            <v>Архангельская</v>
          </cell>
          <cell r="G47" t="str">
            <v>Коряжма, ДЮСШ-35</v>
          </cell>
          <cell r="H47" t="str">
            <v>Казанцев Л.А.</v>
          </cell>
        </row>
        <row r="48">
          <cell r="B48">
            <v>175</v>
          </cell>
          <cell r="C48" t="str">
            <v>Егорова Елизавета</v>
          </cell>
          <cell r="D48">
            <v>1996</v>
          </cell>
          <cell r="E48" t="str">
            <v>1р</v>
          </cell>
          <cell r="F48" t="str">
            <v>Архангельская</v>
          </cell>
          <cell r="G48" t="str">
            <v>Коряжма, ДЮСШ-35</v>
          </cell>
          <cell r="H48" t="str">
            <v>Казанцев Л.А.</v>
          </cell>
        </row>
        <row r="49">
          <cell r="B49">
            <v>176</v>
          </cell>
          <cell r="C49" t="str">
            <v>Коноплева Екатерина</v>
          </cell>
          <cell r="D49">
            <v>1995</v>
          </cell>
          <cell r="E49" t="str">
            <v>2р</v>
          </cell>
          <cell r="F49" t="str">
            <v>Архангельская</v>
          </cell>
          <cell r="G49" t="str">
            <v>Архангельск, ДЮСШ-1</v>
          </cell>
          <cell r="H49" t="str">
            <v>Луцева И.В.</v>
          </cell>
        </row>
        <row r="50">
          <cell r="B50">
            <v>177</v>
          </cell>
          <cell r="C50" t="str">
            <v>Жукова Марина</v>
          </cell>
          <cell r="D50">
            <v>1998</v>
          </cell>
          <cell r="E50" t="str">
            <v>1р</v>
          </cell>
          <cell r="F50" t="str">
            <v>Архангельская</v>
          </cell>
          <cell r="G50" t="str">
            <v>Архангельск, ДЮСШ-1</v>
          </cell>
          <cell r="H50" t="str">
            <v>Брюхова О.Б.</v>
          </cell>
        </row>
        <row r="51">
          <cell r="B51">
            <v>178</v>
          </cell>
          <cell r="C51" t="str">
            <v>Матова Марина</v>
          </cell>
          <cell r="D51">
            <v>1997</v>
          </cell>
          <cell r="E51" t="str">
            <v>1р</v>
          </cell>
          <cell r="F51" t="str">
            <v>Архангельская</v>
          </cell>
          <cell r="G51" t="str">
            <v>Архангельск, ДЮСШ-1</v>
          </cell>
          <cell r="H51" t="str">
            <v>Брюхова О.Б.</v>
          </cell>
        </row>
        <row r="52">
          <cell r="B52">
            <v>463</v>
          </cell>
          <cell r="C52" t="str">
            <v>Беднова Анастасия</v>
          </cell>
          <cell r="D52">
            <v>1996</v>
          </cell>
          <cell r="E52" t="str">
            <v>1р</v>
          </cell>
          <cell r="F52" t="str">
            <v>Владимирская</v>
          </cell>
          <cell r="G52" t="str">
            <v>Муром, КСДЮСШОР, Ока</v>
          </cell>
          <cell r="H52" t="str">
            <v>Салов С.Г.</v>
          </cell>
        </row>
        <row r="53">
          <cell r="B53">
            <v>466</v>
          </cell>
          <cell r="C53" t="str">
            <v>Заводнова Анастасия</v>
          </cell>
          <cell r="D53">
            <v>1995</v>
          </cell>
          <cell r="E53" t="str">
            <v>2р</v>
          </cell>
          <cell r="F53" t="str">
            <v>Владимирская</v>
          </cell>
          <cell r="G53" t="str">
            <v>Александров, ДЮСШ</v>
          </cell>
          <cell r="H53" t="str">
            <v>Сычев А.С.</v>
          </cell>
        </row>
        <row r="54">
          <cell r="B54">
            <v>467</v>
          </cell>
          <cell r="C54" t="str">
            <v>Горелова Екатерина</v>
          </cell>
          <cell r="D54">
            <v>1997</v>
          </cell>
          <cell r="E54" t="str">
            <v>2р</v>
          </cell>
          <cell r="F54" t="str">
            <v>Владимирская</v>
          </cell>
          <cell r="G54" t="str">
            <v>Владимир, СДЮСШОР-4</v>
          </cell>
          <cell r="H54" t="str">
            <v>Герцен Е.А.</v>
          </cell>
        </row>
        <row r="55">
          <cell r="B55">
            <v>469</v>
          </cell>
          <cell r="C55" t="str">
            <v>Воробьёва Екатерина</v>
          </cell>
          <cell r="D55">
            <v>1995</v>
          </cell>
          <cell r="E55" t="str">
            <v>2р</v>
          </cell>
          <cell r="F55" t="str">
            <v>Владимирская</v>
          </cell>
          <cell r="G55" t="str">
            <v>Владимир, СДЮСШОР-7</v>
          </cell>
          <cell r="H55" t="str">
            <v>Терещенко А.В.</v>
          </cell>
        </row>
        <row r="56">
          <cell r="B56">
            <v>470</v>
          </cell>
          <cell r="C56" t="str">
            <v>Малышкина Анастасия</v>
          </cell>
          <cell r="D56">
            <v>1995</v>
          </cell>
          <cell r="E56" t="str">
            <v>2р</v>
          </cell>
          <cell r="F56" t="str">
            <v>Владимирская</v>
          </cell>
          <cell r="G56" t="str">
            <v>Ковров, СК "Звезда"</v>
          </cell>
          <cell r="H56" t="str">
            <v>Птушкина Н.И.</v>
          </cell>
        </row>
        <row r="57">
          <cell r="B57">
            <v>475</v>
          </cell>
          <cell r="C57" t="str">
            <v>Агафонова Юлия</v>
          </cell>
          <cell r="D57">
            <v>1995</v>
          </cell>
          <cell r="E57" t="str">
            <v>2р</v>
          </cell>
          <cell r="F57" t="str">
            <v>Владимирская</v>
          </cell>
          <cell r="G57" t="str">
            <v>Владимир, СДЮСШОР-7</v>
          </cell>
          <cell r="H57" t="str">
            <v>Морочко М.А.</v>
          </cell>
        </row>
        <row r="58">
          <cell r="B58">
            <v>476</v>
          </cell>
          <cell r="C58" t="str">
            <v>Михайлова Екатерина</v>
          </cell>
          <cell r="D58">
            <v>1995</v>
          </cell>
          <cell r="E58" t="str">
            <v>2р</v>
          </cell>
          <cell r="F58" t="str">
            <v>Владимирская</v>
          </cell>
          <cell r="G58" t="str">
            <v>Владимир, СДЮСШОР-7</v>
          </cell>
          <cell r="H58" t="str">
            <v>Морочко М.А.</v>
          </cell>
        </row>
        <row r="59">
          <cell r="B59">
            <v>484</v>
          </cell>
          <cell r="C59" t="str">
            <v>Тарасова Мария</v>
          </cell>
          <cell r="D59">
            <v>1994</v>
          </cell>
          <cell r="E59" t="str">
            <v>1р</v>
          </cell>
          <cell r="F59" t="str">
            <v>Владимирская</v>
          </cell>
          <cell r="G59" t="str">
            <v>Владимир, СДЮСШОР-7</v>
          </cell>
          <cell r="H59" t="str">
            <v>Морочко М.А.</v>
          </cell>
        </row>
        <row r="60">
          <cell r="B60">
            <v>487</v>
          </cell>
          <cell r="C60" t="str">
            <v>Цилько Татьяна</v>
          </cell>
          <cell r="D60">
            <v>34541</v>
          </cell>
          <cell r="E60" t="str">
            <v>1р</v>
          </cell>
          <cell r="F60" t="str">
            <v>Владимирская</v>
          </cell>
          <cell r="G60" t="str">
            <v>Владимир, ШВСМ, Динамо</v>
          </cell>
          <cell r="H60" t="str">
            <v>Саков А.П.</v>
          </cell>
        </row>
        <row r="61">
          <cell r="B61">
            <v>498</v>
          </cell>
          <cell r="C61" t="str">
            <v>Дементьева Маргарита</v>
          </cell>
          <cell r="D61">
            <v>1988</v>
          </cell>
          <cell r="E61" t="str">
            <v>1р</v>
          </cell>
          <cell r="F61" t="str">
            <v>Владимирская</v>
          </cell>
          <cell r="G61" t="str">
            <v>Владимир, СДЮСШОР-4</v>
          </cell>
          <cell r="H61" t="str">
            <v>Герцен Е.А.</v>
          </cell>
        </row>
        <row r="62">
          <cell r="B62">
            <v>440</v>
          </cell>
          <cell r="C62" t="str">
            <v>Палиенко Татьяна</v>
          </cell>
          <cell r="D62">
            <v>30638</v>
          </cell>
          <cell r="E62" t="str">
            <v>МСМК</v>
          </cell>
          <cell r="F62" t="str">
            <v>Мурманская</v>
          </cell>
          <cell r="G62" t="str">
            <v>Мурманск</v>
          </cell>
          <cell r="H62" t="str">
            <v>Савенков П.В.</v>
          </cell>
        </row>
        <row r="63">
          <cell r="B63">
            <v>441</v>
          </cell>
          <cell r="C63" t="str">
            <v>Маркелова Татьяна</v>
          </cell>
          <cell r="D63">
            <v>32486</v>
          </cell>
          <cell r="E63" t="str">
            <v>МС</v>
          </cell>
          <cell r="F63" t="str">
            <v>Мурманская</v>
          </cell>
          <cell r="G63" t="str">
            <v>Мурманск</v>
          </cell>
          <cell r="H63" t="str">
            <v>Савенков П.В.</v>
          </cell>
        </row>
        <row r="64">
          <cell r="B64">
            <v>443</v>
          </cell>
          <cell r="C64" t="str">
            <v>Фарутина Ольга</v>
          </cell>
          <cell r="D64">
            <v>29705</v>
          </cell>
          <cell r="E64" t="str">
            <v>МС</v>
          </cell>
          <cell r="F64" t="str">
            <v>Мурманская</v>
          </cell>
          <cell r="G64" t="str">
            <v>Мурманск, ШВСМ, СДЮСШОР-4</v>
          </cell>
          <cell r="H64" t="str">
            <v>Фарутин Н.В.</v>
          </cell>
        </row>
        <row r="65">
          <cell r="B65">
            <v>444</v>
          </cell>
          <cell r="C65" t="str">
            <v>Дмитриева Александра</v>
          </cell>
          <cell r="D65">
            <v>32867</v>
          </cell>
          <cell r="E65" t="str">
            <v>КМС</v>
          </cell>
          <cell r="F65" t="str">
            <v>Мурманская</v>
          </cell>
          <cell r="G65" t="str">
            <v>Мурманск</v>
          </cell>
          <cell r="H65" t="str">
            <v>Савенков П.В.</v>
          </cell>
        </row>
        <row r="66">
          <cell r="B66">
            <v>445</v>
          </cell>
          <cell r="C66" t="str">
            <v>Шаверина Ирина</v>
          </cell>
          <cell r="D66">
            <v>31868</v>
          </cell>
          <cell r="E66" t="str">
            <v>КМС</v>
          </cell>
          <cell r="F66" t="str">
            <v>Мурманская</v>
          </cell>
          <cell r="G66" t="str">
            <v>Мурманск</v>
          </cell>
          <cell r="H66" t="str">
            <v>Савенков П.В.</v>
          </cell>
        </row>
        <row r="67">
          <cell r="B67">
            <v>447</v>
          </cell>
          <cell r="C67" t="str">
            <v>Гузенкова Ирина</v>
          </cell>
          <cell r="D67">
            <v>1989</v>
          </cell>
          <cell r="E67" t="str">
            <v>1р</v>
          </cell>
          <cell r="F67" t="str">
            <v>Мурманская</v>
          </cell>
          <cell r="G67" t="str">
            <v>Мурманск, СДЮСШОР-4</v>
          </cell>
          <cell r="H67" t="str">
            <v>Ахметов А.Р.</v>
          </cell>
        </row>
        <row r="68">
          <cell r="B68">
            <v>448</v>
          </cell>
          <cell r="C68" t="str">
            <v>Попова Ангелина</v>
          </cell>
          <cell r="D68">
            <v>33150</v>
          </cell>
          <cell r="E68" t="str">
            <v>МС</v>
          </cell>
          <cell r="F68" t="str">
            <v>Мурманская</v>
          </cell>
          <cell r="G68" t="str">
            <v>Мурманск, ШВСМ, СДЮСШОР-4</v>
          </cell>
          <cell r="H68" t="str">
            <v>Фарутин Н.В.</v>
          </cell>
        </row>
        <row r="69">
          <cell r="B69">
            <v>450</v>
          </cell>
          <cell r="C69" t="str">
            <v>Мелкозерова Анастасия</v>
          </cell>
          <cell r="D69">
            <v>33856</v>
          </cell>
          <cell r="E69" t="str">
            <v>КМС</v>
          </cell>
          <cell r="F69" t="str">
            <v>Мурманская</v>
          </cell>
          <cell r="G69" t="str">
            <v>Мурманск</v>
          </cell>
          <cell r="H69" t="str">
            <v>Савенков П.В.</v>
          </cell>
        </row>
        <row r="70">
          <cell r="B70">
            <v>451</v>
          </cell>
          <cell r="C70" t="str">
            <v>Купаева Анна</v>
          </cell>
          <cell r="D70">
            <v>1990</v>
          </cell>
          <cell r="E70" t="str">
            <v>1р</v>
          </cell>
          <cell r="F70" t="str">
            <v>Мурманская</v>
          </cell>
          <cell r="G70" t="str">
            <v>Мурманск, СДЮСШОР-4</v>
          </cell>
          <cell r="H70" t="str">
            <v>Ахметов А.Р.</v>
          </cell>
        </row>
        <row r="71">
          <cell r="B71">
            <v>455</v>
          </cell>
          <cell r="C71" t="str">
            <v>Милер Валерия</v>
          </cell>
          <cell r="D71">
            <v>34631</v>
          </cell>
          <cell r="E71" t="str">
            <v>1р</v>
          </cell>
          <cell r="F71" t="str">
            <v>Мурманская</v>
          </cell>
          <cell r="G71" t="str">
            <v>Североморск-Мурманск, СДЮСШОР-4, Динамо</v>
          </cell>
          <cell r="H71" t="str">
            <v>Агупова А.В., Фарутин Н.В.</v>
          </cell>
        </row>
        <row r="72">
          <cell r="B72">
            <v>456</v>
          </cell>
          <cell r="C72" t="str">
            <v>Кузовлева Мария</v>
          </cell>
          <cell r="D72">
            <v>1995</v>
          </cell>
          <cell r="E72" t="str">
            <v>КМС</v>
          </cell>
          <cell r="F72" t="str">
            <v>Мурманская</v>
          </cell>
          <cell r="G72" t="str">
            <v>Мурманск, СДЮСШОР-4</v>
          </cell>
          <cell r="H72" t="str">
            <v>Кацан В.В., Кацан Т.Н.</v>
          </cell>
        </row>
        <row r="73">
          <cell r="B73">
            <v>457</v>
          </cell>
          <cell r="C73" t="str">
            <v>Толмачева Екатерина</v>
          </cell>
          <cell r="D73">
            <v>1997</v>
          </cell>
          <cell r="E73" t="str">
            <v>КМС</v>
          </cell>
          <cell r="F73" t="str">
            <v>Мурманская</v>
          </cell>
          <cell r="G73" t="str">
            <v>Мурманск, СДЮСШОР-4</v>
          </cell>
          <cell r="H73" t="str">
            <v>Толмачев А.С.</v>
          </cell>
        </row>
        <row r="74">
          <cell r="B74">
            <v>458</v>
          </cell>
          <cell r="C74" t="str">
            <v>Сазанова Екатерина</v>
          </cell>
          <cell r="D74">
            <v>1996</v>
          </cell>
          <cell r="E74" t="str">
            <v>1р</v>
          </cell>
          <cell r="F74" t="str">
            <v>Мурманская</v>
          </cell>
          <cell r="G74" t="str">
            <v>Мурманск, СДЮСШОР-4</v>
          </cell>
          <cell r="H74" t="str">
            <v>Фарутин Н.В.</v>
          </cell>
        </row>
        <row r="75">
          <cell r="B75">
            <v>459</v>
          </cell>
          <cell r="C75" t="str">
            <v>Омелянчук Анастасия</v>
          </cell>
          <cell r="D75">
            <v>1995</v>
          </cell>
          <cell r="E75" t="str">
            <v>1р</v>
          </cell>
          <cell r="F75" t="str">
            <v>Мурманская</v>
          </cell>
          <cell r="G75" t="str">
            <v>Мурманск, СДЮСШОР-4</v>
          </cell>
          <cell r="H75" t="str">
            <v>Кацан В.В., Кацан Т.Н.</v>
          </cell>
        </row>
        <row r="76">
          <cell r="B76">
            <v>461</v>
          </cell>
          <cell r="C76" t="str">
            <v>Попова Кристина</v>
          </cell>
          <cell r="D76">
            <v>1995</v>
          </cell>
          <cell r="E76" t="str">
            <v>1р</v>
          </cell>
          <cell r="F76" t="str">
            <v>Мурманская</v>
          </cell>
        </row>
        <row r="77">
          <cell r="B77">
            <v>324</v>
          </cell>
          <cell r="C77" t="str">
            <v>Петропавловская Екатерина</v>
          </cell>
          <cell r="D77">
            <v>33229</v>
          </cell>
          <cell r="E77" t="str">
            <v>КМС</v>
          </cell>
          <cell r="F77" t="str">
            <v>Ивановская</v>
          </cell>
          <cell r="G77" t="str">
            <v>Иваново, СДЮСШОР-6</v>
          </cell>
          <cell r="H77" t="str">
            <v>Кустов В.Н.</v>
          </cell>
        </row>
        <row r="78">
          <cell r="B78">
            <v>325</v>
          </cell>
          <cell r="C78" t="str">
            <v>Леткова Лариса</v>
          </cell>
          <cell r="D78">
            <v>33208</v>
          </cell>
          <cell r="E78" t="str">
            <v>КМС</v>
          </cell>
          <cell r="F78" t="str">
            <v>Ивановская</v>
          </cell>
          <cell r="G78" t="str">
            <v>Иваново, Профсоюзы</v>
          </cell>
          <cell r="H78" t="str">
            <v>Магницкий М.В.</v>
          </cell>
        </row>
        <row r="79">
          <cell r="B79">
            <v>327</v>
          </cell>
          <cell r="C79" t="str">
            <v>Пантелеева Екатерина</v>
          </cell>
          <cell r="D79">
            <v>33024</v>
          </cell>
          <cell r="E79" t="str">
            <v>КМС</v>
          </cell>
          <cell r="F79" t="str">
            <v>Ивановская</v>
          </cell>
          <cell r="G79" t="str">
            <v>Иваново, Профсоюзы</v>
          </cell>
          <cell r="H79" t="str">
            <v>Сафина Н.Н.</v>
          </cell>
        </row>
        <row r="80">
          <cell r="B80">
            <v>328</v>
          </cell>
          <cell r="C80" t="str">
            <v>Сенникова Дарья</v>
          </cell>
          <cell r="D80">
            <v>33770</v>
          </cell>
          <cell r="E80" t="str">
            <v>КМС</v>
          </cell>
          <cell r="F80" t="str">
            <v>Ивановская</v>
          </cell>
          <cell r="G80" t="str">
            <v>Иваново, Профсоюзы</v>
          </cell>
          <cell r="H80" t="str">
            <v>Магницкий М.В.</v>
          </cell>
        </row>
        <row r="81">
          <cell r="B81">
            <v>337</v>
          </cell>
          <cell r="C81" t="str">
            <v>Афонина Ирина</v>
          </cell>
          <cell r="D81">
            <v>1993</v>
          </cell>
          <cell r="E81" t="str">
            <v>1р</v>
          </cell>
          <cell r="F81" t="str">
            <v>Ивановская</v>
          </cell>
          <cell r="G81" t="str">
            <v>Иваново, ИГХТУ</v>
          </cell>
          <cell r="H81" t="str">
            <v>Рябчикова Л.В., Залипаева Е.В.</v>
          </cell>
        </row>
        <row r="82">
          <cell r="B82">
            <v>341</v>
          </cell>
          <cell r="C82" t="str">
            <v>Сысуева Мария</v>
          </cell>
          <cell r="D82">
            <v>34767</v>
          </cell>
          <cell r="E82" t="str">
            <v>2р</v>
          </cell>
          <cell r="F82" t="str">
            <v>Ивановская</v>
          </cell>
          <cell r="G82" t="str">
            <v>Кинешма, СДЮСШОР</v>
          </cell>
          <cell r="H82" t="str">
            <v>Голубева М.А.</v>
          </cell>
        </row>
        <row r="83">
          <cell r="B83">
            <v>342</v>
          </cell>
          <cell r="C83" t="str">
            <v>Прянишева Ольга</v>
          </cell>
          <cell r="D83">
            <v>34789</v>
          </cell>
          <cell r="E83" t="str">
            <v>1р</v>
          </cell>
          <cell r="F83" t="str">
            <v>Ивановская</v>
          </cell>
          <cell r="G83" t="str">
            <v>Кинешма, СДЮСШОР</v>
          </cell>
          <cell r="H83" t="str">
            <v>Кузинов Н.В.</v>
          </cell>
        </row>
        <row r="84">
          <cell r="B84">
            <v>344</v>
          </cell>
          <cell r="C84" t="str">
            <v>Родякаева Юлия</v>
          </cell>
          <cell r="D84">
            <v>35061</v>
          </cell>
          <cell r="E84" t="str">
            <v>1р</v>
          </cell>
          <cell r="F84" t="str">
            <v>Ивановская</v>
          </cell>
          <cell r="G84" t="str">
            <v>Кинешма, СДЮСШОР</v>
          </cell>
          <cell r="H84" t="str">
            <v>Голубева М.А.</v>
          </cell>
        </row>
        <row r="85">
          <cell r="B85">
            <v>345</v>
          </cell>
          <cell r="C85" t="str">
            <v>Соболева Ирина</v>
          </cell>
          <cell r="D85">
            <v>35057</v>
          </cell>
          <cell r="E85" t="str">
            <v>2р</v>
          </cell>
          <cell r="F85" t="str">
            <v>Ивановская</v>
          </cell>
          <cell r="G85" t="str">
            <v>Кинешма, СДЮСШОР</v>
          </cell>
          <cell r="H85" t="str">
            <v>Голубева М.А.</v>
          </cell>
        </row>
        <row r="86">
          <cell r="B86">
            <v>346</v>
          </cell>
          <cell r="C86" t="str">
            <v>Шушина Мария</v>
          </cell>
          <cell r="D86">
            <v>1996</v>
          </cell>
          <cell r="F86" t="str">
            <v>Ивановская</v>
          </cell>
          <cell r="H86" t="str">
            <v>Смирнова И.Ю.</v>
          </cell>
        </row>
        <row r="87">
          <cell r="B87">
            <v>347</v>
          </cell>
          <cell r="C87" t="str">
            <v>Абрамова Оксана</v>
          </cell>
          <cell r="D87">
            <v>34872</v>
          </cell>
          <cell r="E87" t="str">
            <v>2р</v>
          </cell>
          <cell r="F87" t="str">
            <v>Ивановская</v>
          </cell>
          <cell r="G87" t="str">
            <v>Кинешма, СДЮСШОР</v>
          </cell>
          <cell r="H87" t="str">
            <v>Голубева М.А.</v>
          </cell>
        </row>
        <row r="88">
          <cell r="B88">
            <v>349</v>
          </cell>
          <cell r="C88" t="str">
            <v>Гурьянова Екатерина</v>
          </cell>
          <cell r="D88">
            <v>35469</v>
          </cell>
          <cell r="E88" t="str">
            <v>1р</v>
          </cell>
          <cell r="F88" t="str">
            <v>Ивановская</v>
          </cell>
          <cell r="G88" t="str">
            <v>Кинешма, СДЮСШОР</v>
          </cell>
          <cell r="H88" t="str">
            <v>Кузинов Н.В.</v>
          </cell>
        </row>
        <row r="89">
          <cell r="B89">
            <v>351</v>
          </cell>
          <cell r="C89" t="str">
            <v>Комарова Юлия</v>
          </cell>
          <cell r="D89">
            <v>32748</v>
          </cell>
          <cell r="E89" t="str">
            <v>1р</v>
          </cell>
          <cell r="F89" t="str">
            <v>Ивановская</v>
          </cell>
          <cell r="G89" t="str">
            <v>Иваново, Профсоюзы</v>
          </cell>
          <cell r="H89" t="str">
            <v>Сафина Н.Ю.</v>
          </cell>
        </row>
        <row r="90">
          <cell r="B90">
            <v>354</v>
          </cell>
          <cell r="C90" t="str">
            <v>Иванова Виктория</v>
          </cell>
          <cell r="D90">
            <v>1993</v>
          </cell>
          <cell r="F90" t="str">
            <v>Ивановская</v>
          </cell>
          <cell r="G90" t="str">
            <v>Иваново, Профсоюзы</v>
          </cell>
          <cell r="H90" t="str">
            <v>Магницкий М.В.</v>
          </cell>
        </row>
        <row r="91">
          <cell r="B91">
            <v>357</v>
          </cell>
          <cell r="C91" t="str">
            <v>Исаева Анна</v>
          </cell>
          <cell r="D91">
            <v>33041</v>
          </cell>
          <cell r="E91" t="str">
            <v>1р</v>
          </cell>
          <cell r="F91" t="str">
            <v>Ивановская</v>
          </cell>
          <cell r="G91" t="str">
            <v>Иваново, ИГХТУ</v>
          </cell>
          <cell r="H91" t="str">
            <v>Кустов В.Н.</v>
          </cell>
        </row>
        <row r="92">
          <cell r="B92">
            <v>358</v>
          </cell>
          <cell r="C92" t="str">
            <v>Брагуца Анна</v>
          </cell>
          <cell r="D92">
            <v>33928</v>
          </cell>
          <cell r="E92" t="str">
            <v>2р</v>
          </cell>
          <cell r="F92" t="str">
            <v>Ивановская</v>
          </cell>
          <cell r="G92" t="str">
            <v>Иваново, СДЮСШОР-6</v>
          </cell>
          <cell r="H92" t="str">
            <v>Кустов В.Н.</v>
          </cell>
        </row>
        <row r="93">
          <cell r="B93">
            <v>359</v>
          </cell>
          <cell r="C93" t="str">
            <v>Молькова Анастасия</v>
          </cell>
          <cell r="D93">
            <v>34440</v>
          </cell>
          <cell r="E93" t="str">
            <v>2р</v>
          </cell>
          <cell r="F93" t="str">
            <v>Ивановская</v>
          </cell>
          <cell r="G93" t="str">
            <v>Иваново, СДЮСШОР-6</v>
          </cell>
          <cell r="H93" t="str">
            <v>Кустов В.Н.</v>
          </cell>
        </row>
        <row r="94">
          <cell r="B94">
            <v>381</v>
          </cell>
          <cell r="C94" t="str">
            <v>Шокшуева Юлия</v>
          </cell>
          <cell r="D94">
            <v>1988</v>
          </cell>
          <cell r="E94" t="str">
            <v>КМС</v>
          </cell>
          <cell r="F94" t="str">
            <v>респ-ка Коми</v>
          </cell>
          <cell r="G94" t="str">
            <v>Сыктывкар, КДЮСШ-1</v>
          </cell>
          <cell r="H94" t="str">
            <v>Панюкова М.А.</v>
          </cell>
        </row>
        <row r="95">
          <cell r="B95">
            <v>385</v>
          </cell>
          <cell r="C95" t="str">
            <v>Дудалева Ольга</v>
          </cell>
          <cell r="D95">
            <v>1991</v>
          </cell>
          <cell r="E95" t="str">
            <v>1р</v>
          </cell>
          <cell r="F95" t="str">
            <v>респ-ка Коми</v>
          </cell>
          <cell r="G95" t="str">
            <v>Сыктывкар, КДЮСШ-1</v>
          </cell>
          <cell r="H95" t="str">
            <v>Панюкова М.А.</v>
          </cell>
        </row>
        <row r="96">
          <cell r="B96">
            <v>387</v>
          </cell>
          <cell r="C96" t="str">
            <v>Деревцова Варвара</v>
          </cell>
          <cell r="D96">
            <v>1993</v>
          </cell>
          <cell r="E96" t="str">
            <v>1р</v>
          </cell>
          <cell r="F96" t="str">
            <v>респ-ка Коми</v>
          </cell>
          <cell r="G96" t="str">
            <v>Сыктывкар, КДЮСШ-1</v>
          </cell>
          <cell r="H96" t="str">
            <v>Панюкова М.А.</v>
          </cell>
        </row>
        <row r="97">
          <cell r="B97">
            <v>390</v>
          </cell>
          <cell r="C97" t="str">
            <v>Жуковская Ксения</v>
          </cell>
          <cell r="D97">
            <v>1996</v>
          </cell>
          <cell r="E97" t="str">
            <v>2р</v>
          </cell>
          <cell r="F97" t="str">
            <v>респ-ка Коми</v>
          </cell>
          <cell r="G97" t="str">
            <v>Сыктывкар, КДЮСШ-1</v>
          </cell>
          <cell r="H97" t="str">
            <v>Шокшуева Ю.В</v>
          </cell>
        </row>
        <row r="98">
          <cell r="B98">
            <v>418</v>
          </cell>
          <cell r="C98" t="str">
            <v>Осина Анастасия</v>
          </cell>
          <cell r="D98">
            <v>1996</v>
          </cell>
          <cell r="E98" t="str">
            <v>2р</v>
          </cell>
          <cell r="F98" t="str">
            <v>Новгородская</v>
          </cell>
          <cell r="G98" t="str">
            <v>Великий Новгород, ДЮСШ</v>
          </cell>
          <cell r="H98" t="str">
            <v>Савенков П.А.</v>
          </cell>
        </row>
        <row r="99">
          <cell r="B99">
            <v>419</v>
          </cell>
          <cell r="C99" t="str">
            <v>Карпинская Дарья</v>
          </cell>
          <cell r="D99">
            <v>1996</v>
          </cell>
          <cell r="E99" t="str">
            <v>2р</v>
          </cell>
          <cell r="F99" t="str">
            <v>Новгородская</v>
          </cell>
          <cell r="G99" t="str">
            <v>Великий Новгород, ДЮСШ</v>
          </cell>
          <cell r="H99" t="str">
            <v>Чибисов С.П.</v>
          </cell>
        </row>
        <row r="100">
          <cell r="B100">
            <v>420</v>
          </cell>
          <cell r="C100" t="str">
            <v>Иванова Алина</v>
          </cell>
          <cell r="D100">
            <v>1996</v>
          </cell>
          <cell r="E100" t="str">
            <v>2р</v>
          </cell>
          <cell r="F100" t="str">
            <v>Новгородская</v>
          </cell>
          <cell r="G100" t="str">
            <v>Великий Новгород, ДЮСШ</v>
          </cell>
          <cell r="H100" t="str">
            <v>Савенков П.А.</v>
          </cell>
        </row>
        <row r="101">
          <cell r="B101">
            <v>421</v>
          </cell>
          <cell r="C101" t="str">
            <v>Бычкова Дарья</v>
          </cell>
          <cell r="D101">
            <v>1995</v>
          </cell>
          <cell r="E101" t="str">
            <v>2р</v>
          </cell>
          <cell r="F101" t="str">
            <v>Новгородская</v>
          </cell>
          <cell r="G101" t="str">
            <v>Великий Новгород, ДЮСШ</v>
          </cell>
          <cell r="H101" t="str">
            <v>Лавникович С.В.</v>
          </cell>
        </row>
        <row r="102">
          <cell r="B102">
            <v>422</v>
          </cell>
          <cell r="C102" t="str">
            <v>Вашакидзе Александра</v>
          </cell>
          <cell r="D102">
            <v>1995</v>
          </cell>
          <cell r="E102" t="str">
            <v>1р</v>
          </cell>
          <cell r="F102" t="str">
            <v>Новгородская</v>
          </cell>
          <cell r="G102" t="str">
            <v>Великий Новгород, ДЮСШ</v>
          </cell>
          <cell r="H102" t="str">
            <v>Савенков П.А.</v>
          </cell>
        </row>
        <row r="103">
          <cell r="B103">
            <v>431</v>
          </cell>
          <cell r="C103" t="str">
            <v>Алешина Вероника</v>
          </cell>
          <cell r="D103">
            <v>1994</v>
          </cell>
          <cell r="E103" t="str">
            <v>КМС</v>
          </cell>
          <cell r="F103" t="str">
            <v>Новгородская</v>
          </cell>
          <cell r="G103" t="str">
            <v>Великий Новгород, ДЮСШ</v>
          </cell>
          <cell r="H103" t="str">
            <v>Соколов П.А.</v>
          </cell>
        </row>
        <row r="104">
          <cell r="B104">
            <v>432</v>
          </cell>
          <cell r="C104" t="str">
            <v>Ананьева Анастасия</v>
          </cell>
          <cell r="D104">
            <v>1994</v>
          </cell>
          <cell r="E104" t="str">
            <v>2р</v>
          </cell>
          <cell r="F104" t="str">
            <v>Новгородская</v>
          </cell>
          <cell r="G104" t="str">
            <v>Великий Новгород, ДЮСШ</v>
          </cell>
          <cell r="H104" t="str">
            <v>Чибисов С.П.</v>
          </cell>
        </row>
        <row r="105">
          <cell r="B105">
            <v>438</v>
          </cell>
          <cell r="C105" t="str">
            <v>Егорова Ольга</v>
          </cell>
          <cell r="D105">
            <v>1991</v>
          </cell>
          <cell r="E105" t="str">
            <v>1р</v>
          </cell>
          <cell r="F105" t="str">
            <v>Новгородская</v>
          </cell>
          <cell r="G105" t="str">
            <v>Великий Новгород, ДЮСШ</v>
          </cell>
          <cell r="H105" t="str">
            <v>Савенков П.А.</v>
          </cell>
        </row>
        <row r="106">
          <cell r="B106">
            <v>394</v>
          </cell>
          <cell r="C106" t="str">
            <v>Лайтинен Элина</v>
          </cell>
          <cell r="D106">
            <v>34812</v>
          </cell>
          <cell r="E106" t="str">
            <v>КМС</v>
          </cell>
          <cell r="F106" t="str">
            <v>респ-ка Карелия</v>
          </cell>
          <cell r="G106" t="str">
            <v>СДЮСШОР-3</v>
          </cell>
          <cell r="H106" t="str">
            <v>Лайтинен А.А.</v>
          </cell>
        </row>
        <row r="107">
          <cell r="B107">
            <v>395</v>
          </cell>
          <cell r="C107" t="str">
            <v>Мохунь Арина</v>
          </cell>
          <cell r="D107">
            <v>35359</v>
          </cell>
          <cell r="E107" t="str">
            <v>КМС</v>
          </cell>
          <cell r="F107" t="str">
            <v>респ-ка Карелия</v>
          </cell>
          <cell r="G107" t="str">
            <v>СДЮСШОР-3</v>
          </cell>
          <cell r="H107" t="str">
            <v>Ушинская Е.К.</v>
          </cell>
        </row>
        <row r="108">
          <cell r="B108">
            <v>405</v>
          </cell>
          <cell r="C108" t="str">
            <v>Самульская Евгения</v>
          </cell>
          <cell r="D108">
            <v>33822</v>
          </cell>
          <cell r="E108" t="str">
            <v>КМС</v>
          </cell>
          <cell r="F108" t="str">
            <v>респ-ка Карелия</v>
          </cell>
          <cell r="G108" t="str">
            <v>СДЮСШОР-3</v>
          </cell>
          <cell r="H108" t="str">
            <v>Кишкин А.Ю., Зимон О.В., Воробьёв С.А.</v>
          </cell>
        </row>
        <row r="109">
          <cell r="B109">
            <v>406</v>
          </cell>
          <cell r="C109" t="str">
            <v>Самульская Елена</v>
          </cell>
          <cell r="D109">
            <v>33235</v>
          </cell>
          <cell r="E109" t="str">
            <v>КМС</v>
          </cell>
          <cell r="F109" t="str">
            <v>респ-ка Карелия</v>
          </cell>
          <cell r="G109" t="str">
            <v>СДЮСШОР-3</v>
          </cell>
          <cell r="H109" t="str">
            <v>Кишкин А.Ю., Зимон О.В., Воробьёв С.А.</v>
          </cell>
        </row>
        <row r="110">
          <cell r="B110">
            <v>407</v>
          </cell>
          <cell r="C110" t="str">
            <v>Иванова Екатерина</v>
          </cell>
          <cell r="D110">
            <v>33199</v>
          </cell>
          <cell r="E110" t="str">
            <v>КМС</v>
          </cell>
          <cell r="F110" t="str">
            <v>респ-ка Карелия</v>
          </cell>
          <cell r="G110" t="str">
            <v>СДЮСШОР-3</v>
          </cell>
          <cell r="H110" t="str">
            <v>Сигарева А.Ю.</v>
          </cell>
        </row>
        <row r="111">
          <cell r="B111">
            <v>409</v>
          </cell>
          <cell r="C111" t="str">
            <v>Токко Юлия</v>
          </cell>
          <cell r="D111">
            <v>32964</v>
          </cell>
          <cell r="E111" t="str">
            <v>КМС</v>
          </cell>
          <cell r="F111" t="str">
            <v>респ-ка Карелия</v>
          </cell>
          <cell r="G111" t="str">
            <v>СДЮСШОР-3</v>
          </cell>
          <cell r="H111" t="str">
            <v>Чурилин Ю.А., Белова С.А.</v>
          </cell>
        </row>
        <row r="112">
          <cell r="B112">
            <v>414</v>
          </cell>
          <cell r="C112" t="str">
            <v>Котлярова Надежда</v>
          </cell>
          <cell r="D112">
            <v>32671</v>
          </cell>
          <cell r="E112" t="str">
            <v>КМС</v>
          </cell>
          <cell r="F112" t="str">
            <v>респ-ка Карелия</v>
          </cell>
          <cell r="G112" t="str">
            <v>СДЮСШОР-3</v>
          </cell>
          <cell r="H112" t="str">
            <v>Воробьёв С.А.</v>
          </cell>
        </row>
        <row r="113">
          <cell r="B113">
            <v>417</v>
          </cell>
          <cell r="C113" t="str">
            <v>Антонова Наталья</v>
          </cell>
          <cell r="D113">
            <v>34046</v>
          </cell>
          <cell r="E113" t="str">
            <v>1р</v>
          </cell>
          <cell r="F113" t="str">
            <v>респ-ка Карелия</v>
          </cell>
          <cell r="H113" t="str">
            <v>Романюк, Семенов</v>
          </cell>
        </row>
        <row r="114">
          <cell r="B114">
            <v>502</v>
          </cell>
          <cell r="C114" t="str">
            <v>Данилова Анастасия</v>
          </cell>
          <cell r="D114">
            <v>1993</v>
          </cell>
          <cell r="E114" t="str">
            <v>КМС</v>
          </cell>
          <cell r="F114" t="str">
            <v>Московская</v>
          </cell>
          <cell r="G114" t="str">
            <v>Жуковский</v>
          </cell>
          <cell r="H114" t="str">
            <v>Юдакова Н.А., Волков А.Б.</v>
          </cell>
        </row>
        <row r="115">
          <cell r="B115">
            <v>503</v>
          </cell>
          <cell r="C115" t="str">
            <v>Кондакова Екатерина</v>
          </cell>
          <cell r="D115">
            <v>1994</v>
          </cell>
          <cell r="E115" t="str">
            <v>1р</v>
          </cell>
          <cell r="F115" t="str">
            <v>Московская</v>
          </cell>
          <cell r="G115" t="str">
            <v>Жуковский</v>
          </cell>
          <cell r="H115" t="str">
            <v>Юдакова Н.А., Белобородова М.Д.</v>
          </cell>
        </row>
        <row r="116">
          <cell r="B116">
            <v>507</v>
          </cell>
          <cell r="C116" t="str">
            <v>Павлова Нина</v>
          </cell>
          <cell r="D116">
            <v>34419</v>
          </cell>
          <cell r="E116" t="str">
            <v>2р</v>
          </cell>
          <cell r="F116" t="str">
            <v>Ярославская</v>
          </cell>
          <cell r="G116" t="str">
            <v>Переславль, ДЮСШ</v>
          </cell>
          <cell r="H116" t="str">
            <v>Цветкова Н.В.</v>
          </cell>
        </row>
        <row r="117">
          <cell r="B117">
            <v>512</v>
          </cell>
          <cell r="C117" t="str">
            <v>Севагина Елена</v>
          </cell>
          <cell r="D117">
            <v>35406</v>
          </cell>
          <cell r="E117" t="str">
            <v>1р</v>
          </cell>
          <cell r="F117" t="str">
            <v>Рязанская</v>
          </cell>
          <cell r="G117" t="str">
            <v>Скопин, МДЮСШ</v>
          </cell>
          <cell r="H117" t="str">
            <v>Ефремов С.А.</v>
          </cell>
        </row>
        <row r="118">
          <cell r="B118">
            <v>513</v>
          </cell>
          <cell r="C118" t="str">
            <v>Корчагина Анастасия</v>
          </cell>
          <cell r="D118">
            <v>35646</v>
          </cell>
          <cell r="E118" t="str">
            <v>1р</v>
          </cell>
          <cell r="F118" t="str">
            <v>Рязанская</v>
          </cell>
          <cell r="G118" t="str">
            <v>Скопин, МДЮСШ</v>
          </cell>
          <cell r="H118" t="str">
            <v>Ефремов С.А.</v>
          </cell>
        </row>
        <row r="119">
          <cell r="B119">
            <v>517</v>
          </cell>
          <cell r="C119" t="str">
            <v>Рыбакова Алеся</v>
          </cell>
          <cell r="D119">
            <v>1987</v>
          </cell>
          <cell r="E119" t="str">
            <v>МС</v>
          </cell>
          <cell r="F119" t="str">
            <v>Москва</v>
          </cell>
          <cell r="G119" t="str">
            <v>СК "Луч"</v>
          </cell>
          <cell r="H119" t="str">
            <v>Рыбаков В.Ю., Рыбакова Л.Е.</v>
          </cell>
        </row>
        <row r="120">
          <cell r="B120">
            <v>363</v>
          </cell>
          <cell r="C120" t="str">
            <v>Фёдорова Наталья</v>
          </cell>
          <cell r="D120">
            <v>34122</v>
          </cell>
          <cell r="E120" t="str">
            <v>1р</v>
          </cell>
          <cell r="F120" t="str">
            <v>Псковская</v>
          </cell>
          <cell r="G120" t="str">
            <v>Великие Луки</v>
          </cell>
          <cell r="H120" t="str">
            <v>Ершов В.Ю.</v>
          </cell>
        </row>
        <row r="121">
          <cell r="B121">
            <v>367</v>
          </cell>
          <cell r="C121" t="str">
            <v>Богданова Алёна</v>
          </cell>
          <cell r="D121">
            <v>32609</v>
          </cell>
          <cell r="E121" t="str">
            <v>КМС</v>
          </cell>
          <cell r="F121" t="str">
            <v>Псковская</v>
          </cell>
          <cell r="G121" t="str">
            <v>Великие Луки</v>
          </cell>
          <cell r="H121" t="str">
            <v>Ершов В.Ю.</v>
          </cell>
        </row>
        <row r="122">
          <cell r="B122">
            <v>369</v>
          </cell>
          <cell r="C122" t="str">
            <v>Иванова Елизавета</v>
          </cell>
          <cell r="D122">
            <v>34585</v>
          </cell>
          <cell r="E122" t="str">
            <v>1р</v>
          </cell>
          <cell r="F122" t="str">
            <v>Псковская</v>
          </cell>
          <cell r="G122" t="str">
            <v>Великие Луки, ДЮСШ-1, "Атлетика"</v>
          </cell>
          <cell r="H122" t="str">
            <v>Смирнов А.А.</v>
          </cell>
        </row>
        <row r="123">
          <cell r="B123">
            <v>522</v>
          </cell>
          <cell r="C123" t="str">
            <v>Коробова Людмила</v>
          </cell>
          <cell r="D123">
            <v>1987</v>
          </cell>
          <cell r="E123" t="str">
            <v>1р</v>
          </cell>
          <cell r="F123" t="str">
            <v>Ярославская</v>
          </cell>
          <cell r="G123" t="str">
            <v>Рыбинск, СДЮСШОР-2</v>
          </cell>
          <cell r="H123" t="str">
            <v>Бордукова Н.А.</v>
          </cell>
        </row>
        <row r="124">
          <cell r="B124">
            <v>524</v>
          </cell>
          <cell r="C124" t="str">
            <v>Картамышева Анастасия</v>
          </cell>
          <cell r="D124">
            <v>1993</v>
          </cell>
          <cell r="E124" t="str">
            <v>1р</v>
          </cell>
          <cell r="F124" t="str">
            <v>Ярославская</v>
          </cell>
          <cell r="G124" t="str">
            <v>Рыбинск, СДЮСШОР-2</v>
          </cell>
          <cell r="H124" t="str">
            <v>Бордукова Н.А.</v>
          </cell>
        </row>
        <row r="125">
          <cell r="B125">
            <v>525</v>
          </cell>
          <cell r="C125" t="str">
            <v>Соколова Ольга</v>
          </cell>
          <cell r="D125">
            <v>33367</v>
          </cell>
          <cell r="E125" t="str">
            <v>1р</v>
          </cell>
          <cell r="F125" t="str">
            <v>Ярославская</v>
          </cell>
          <cell r="G125" t="str">
            <v>Рыбинск, СДЮСШОР-2</v>
          </cell>
          <cell r="H125" t="str">
            <v>Жукова Т.Г.</v>
          </cell>
        </row>
        <row r="126">
          <cell r="B126">
            <v>527</v>
          </cell>
          <cell r="C126" t="str">
            <v>Соколова Анна</v>
          </cell>
          <cell r="D126">
            <v>33449</v>
          </cell>
          <cell r="E126" t="str">
            <v>1р</v>
          </cell>
          <cell r="F126" t="str">
            <v>Ярославская</v>
          </cell>
          <cell r="G126" t="str">
            <v>Рыбинск, СДЮСШОР-2</v>
          </cell>
          <cell r="H126" t="str">
            <v>Жукова Т.Г.</v>
          </cell>
        </row>
        <row r="127">
          <cell r="B127">
            <v>529</v>
          </cell>
          <cell r="C127" t="str">
            <v>Иванова Елизавета</v>
          </cell>
          <cell r="D127">
            <v>1997</v>
          </cell>
          <cell r="E127" t="str">
            <v>1р</v>
          </cell>
          <cell r="F127" t="str">
            <v>Ярославская</v>
          </cell>
          <cell r="G127" t="str">
            <v>Рыбинск, СДЮСШОР-2</v>
          </cell>
          <cell r="H127" t="str">
            <v>Сергеева Е.В.</v>
          </cell>
        </row>
        <row r="128">
          <cell r="B128">
            <v>534</v>
          </cell>
          <cell r="C128" t="str">
            <v>Рытова Анастасия</v>
          </cell>
          <cell r="D128" t="str">
            <v>!</v>
          </cell>
          <cell r="E128" t="str">
            <v>1р</v>
          </cell>
          <cell r="F128" t="str">
            <v>Ярославская</v>
          </cell>
          <cell r="G128" t="str">
            <v>Рыбинск, СДЮСШОР-2</v>
          </cell>
          <cell r="H128" t="str">
            <v>Чупров Ю.Е.</v>
          </cell>
        </row>
        <row r="129">
          <cell r="B129">
            <v>535</v>
          </cell>
          <cell r="C129" t="str">
            <v>Торочкова Дарья</v>
          </cell>
          <cell r="D129">
            <v>1996</v>
          </cell>
          <cell r="E129" t="str">
            <v>2р</v>
          </cell>
          <cell r="F129" t="str">
            <v>Ярославская</v>
          </cell>
          <cell r="G129" t="str">
            <v>Рыбинск, СДЮСШОР-2</v>
          </cell>
          <cell r="H129" t="str">
            <v>Коротков М.Э.</v>
          </cell>
        </row>
        <row r="130">
          <cell r="B130">
            <v>536</v>
          </cell>
          <cell r="C130" t="str">
            <v>Ланцова Мария</v>
          </cell>
          <cell r="D130">
            <v>1997</v>
          </cell>
          <cell r="E130" t="str">
            <v>2р</v>
          </cell>
          <cell r="F130" t="str">
            <v>Ярославская</v>
          </cell>
          <cell r="G130" t="str">
            <v>Рыбинск, СДЮСШОР-2</v>
          </cell>
          <cell r="H130" t="str">
            <v>Коротков М.Э.</v>
          </cell>
        </row>
        <row r="131">
          <cell r="B131">
            <v>537</v>
          </cell>
          <cell r="C131" t="str">
            <v>Волкова Наталия</v>
          </cell>
          <cell r="D131">
            <v>1998</v>
          </cell>
          <cell r="E131" t="str">
            <v>2р</v>
          </cell>
          <cell r="F131" t="str">
            <v>Ярославская</v>
          </cell>
          <cell r="G131" t="str">
            <v>Рыбинск, СДЮСШОР-2</v>
          </cell>
          <cell r="H131" t="str">
            <v>Коротков М.Э.</v>
          </cell>
        </row>
        <row r="132">
          <cell r="B132">
            <v>538</v>
          </cell>
          <cell r="C132" t="str">
            <v>Ламова Виктория</v>
          </cell>
          <cell r="D132">
            <v>35970</v>
          </cell>
          <cell r="E132" t="str">
            <v>2р</v>
          </cell>
          <cell r="F132" t="str">
            <v>Ярославская</v>
          </cell>
          <cell r="G132" t="str">
            <v>Рыбинск, СДЮСШОР-2</v>
          </cell>
          <cell r="H132" t="str">
            <v>Соколова Н.М., Иванова И.М.</v>
          </cell>
        </row>
        <row r="133">
          <cell r="B133">
            <v>540</v>
          </cell>
          <cell r="C133" t="str">
            <v>Бойцева Дарина</v>
          </cell>
          <cell r="D133">
            <v>34802</v>
          </cell>
          <cell r="E133" t="str">
            <v>1р</v>
          </cell>
          <cell r="F133" t="str">
            <v>Ярославская</v>
          </cell>
          <cell r="G133" t="str">
            <v>Рыбинск, СДЮСШОР-2</v>
          </cell>
          <cell r="H133" t="str">
            <v>Иванова И.М., Коротков М.Э.</v>
          </cell>
        </row>
        <row r="134">
          <cell r="B134">
            <v>602</v>
          </cell>
          <cell r="C134" t="str">
            <v>Стикачева Анастасия</v>
          </cell>
          <cell r="D134">
            <v>1988</v>
          </cell>
          <cell r="E134" t="str">
            <v>МС</v>
          </cell>
          <cell r="F134" t="str">
            <v>Ярославская</v>
          </cell>
          <cell r="G134" t="str">
            <v>Рыбинск, СДЮСШОР-2</v>
          </cell>
          <cell r="H134" t="str">
            <v>Пивентьев С.А.</v>
          </cell>
        </row>
        <row r="135">
          <cell r="B135">
            <v>542</v>
          </cell>
          <cell r="C135" t="str">
            <v>Лебедева Светлана</v>
          </cell>
          <cell r="D135">
            <v>1984</v>
          </cell>
          <cell r="E135" t="str">
            <v>КМС</v>
          </cell>
          <cell r="F135" t="str">
            <v>Ярославская</v>
          </cell>
          <cell r="G135" t="str">
            <v>Рыбинск, СДЮСШОР-2</v>
          </cell>
          <cell r="H135" t="str">
            <v>Пивентьев С.А.</v>
          </cell>
        </row>
        <row r="136">
          <cell r="B136">
            <v>550</v>
          </cell>
          <cell r="C136" t="str">
            <v>Андрианова Анна</v>
          </cell>
          <cell r="D136">
            <v>1996</v>
          </cell>
          <cell r="F136" t="str">
            <v>Ярославская</v>
          </cell>
          <cell r="G136" t="str">
            <v>Рыбинск, СДЮСШОР-2</v>
          </cell>
          <cell r="H136" t="str">
            <v>Пивентьев С.А.</v>
          </cell>
        </row>
        <row r="137">
          <cell r="B137">
            <v>555</v>
          </cell>
          <cell r="C137" t="str">
            <v>Коптелова Мария</v>
          </cell>
          <cell r="D137">
            <v>1997</v>
          </cell>
          <cell r="E137" t="str">
            <v>1р</v>
          </cell>
          <cell r="F137" t="str">
            <v>Ярославская</v>
          </cell>
          <cell r="G137" t="str">
            <v>Рыбинск, СДЮСШОР-2</v>
          </cell>
          <cell r="H137" t="str">
            <v>Наумова Е.М.</v>
          </cell>
        </row>
        <row r="138">
          <cell r="B138">
            <v>556</v>
          </cell>
          <cell r="C138" t="str">
            <v>Шостак Полина</v>
          </cell>
          <cell r="D138">
            <v>1995</v>
          </cell>
          <cell r="E138" t="str">
            <v>2р</v>
          </cell>
          <cell r="F138" t="str">
            <v>Ярославская</v>
          </cell>
          <cell r="G138" t="str">
            <v>Рыбинск, СДЮСШОР-2</v>
          </cell>
          <cell r="H138" t="str">
            <v>Шостак А.А.</v>
          </cell>
        </row>
        <row r="139">
          <cell r="B139">
            <v>557</v>
          </cell>
          <cell r="C139" t="str">
            <v>Евтушенко Илона</v>
          </cell>
          <cell r="D139">
            <v>1996</v>
          </cell>
          <cell r="E139" t="str">
            <v>2р</v>
          </cell>
          <cell r="F139" t="str">
            <v>Ярославская</v>
          </cell>
          <cell r="G139" t="str">
            <v>Рыбинск, СДЮСШОР-2</v>
          </cell>
          <cell r="H139" t="str">
            <v>Шостак А.А.</v>
          </cell>
        </row>
        <row r="140">
          <cell r="B140">
            <v>558</v>
          </cell>
          <cell r="C140" t="str">
            <v>Гусева Маргарита</v>
          </cell>
          <cell r="D140">
            <v>1993</v>
          </cell>
          <cell r="E140" t="str">
            <v>2р</v>
          </cell>
          <cell r="F140" t="str">
            <v>Ярославская</v>
          </cell>
          <cell r="G140" t="str">
            <v>Рыбинск, СДЮСШОР-2</v>
          </cell>
          <cell r="H140" t="str">
            <v>Шостак А.А.</v>
          </cell>
        </row>
        <row r="141">
          <cell r="B141">
            <v>562</v>
          </cell>
          <cell r="C141" t="str">
            <v>Белова Екатерина</v>
          </cell>
          <cell r="D141">
            <v>1996</v>
          </cell>
          <cell r="E141" t="str">
            <v>КМС</v>
          </cell>
          <cell r="F141" t="str">
            <v>Ярославская</v>
          </cell>
          <cell r="G141" t="str">
            <v>Рыбинск, СДЮСШОР-2</v>
          </cell>
          <cell r="H141" t="str">
            <v>Кузнецова А.Л.</v>
          </cell>
        </row>
        <row r="142">
          <cell r="B142">
            <v>563</v>
          </cell>
          <cell r="C142" t="str">
            <v>Дикова Вера</v>
          </cell>
          <cell r="D142">
            <v>1995</v>
          </cell>
          <cell r="E142" t="str">
            <v>1р</v>
          </cell>
          <cell r="F142" t="str">
            <v>Ярославская</v>
          </cell>
          <cell r="G142" t="str">
            <v>Рыбинск, СДЮСШОР-2</v>
          </cell>
          <cell r="H142" t="str">
            <v>Кузнецова А.Л.</v>
          </cell>
        </row>
        <row r="143">
          <cell r="B143">
            <v>564</v>
          </cell>
          <cell r="C143" t="str">
            <v>Кузнецова Екатерина</v>
          </cell>
          <cell r="D143">
            <v>1993</v>
          </cell>
          <cell r="E143" t="str">
            <v>1р</v>
          </cell>
          <cell r="F143" t="str">
            <v>Ярославская</v>
          </cell>
          <cell r="G143" t="str">
            <v>Рыбинск, СДЮСШОР-2</v>
          </cell>
          <cell r="H143" t="str">
            <v>Кузнецова А.Л.</v>
          </cell>
        </row>
        <row r="144">
          <cell r="B144">
            <v>565</v>
          </cell>
          <cell r="C144" t="str">
            <v>Цветкова Елизавета</v>
          </cell>
          <cell r="D144">
            <v>1996</v>
          </cell>
          <cell r="E144" t="str">
            <v>1р</v>
          </cell>
          <cell r="F144" t="str">
            <v>Ярославская</v>
          </cell>
          <cell r="G144" t="str">
            <v>Рыбинск, СДЮСШОР-2</v>
          </cell>
          <cell r="H144" t="str">
            <v>Кузнецова А.Л.</v>
          </cell>
        </row>
        <row r="145">
          <cell r="B145">
            <v>566</v>
          </cell>
          <cell r="C145" t="str">
            <v>Соловьева Елена</v>
          </cell>
          <cell r="D145">
            <v>1988</v>
          </cell>
          <cell r="E145" t="str">
            <v>1р</v>
          </cell>
          <cell r="F145" t="str">
            <v>Ярославская</v>
          </cell>
          <cell r="G145" t="str">
            <v>Рыбинск, СДЮСШОР-2</v>
          </cell>
          <cell r="H145" t="str">
            <v>Кузнецова А.Л.</v>
          </cell>
        </row>
        <row r="146">
          <cell r="B146">
            <v>567</v>
          </cell>
          <cell r="C146" t="str">
            <v>Арефьева Анна</v>
          </cell>
          <cell r="D146">
            <v>1996</v>
          </cell>
          <cell r="E146" t="str">
            <v>2р</v>
          </cell>
          <cell r="F146" t="str">
            <v>Ярославская</v>
          </cell>
          <cell r="G146" t="str">
            <v>Рыбинск, СДЮСШОР-2</v>
          </cell>
          <cell r="H146" t="str">
            <v>Кузнецова А.Л.</v>
          </cell>
        </row>
        <row r="147">
          <cell r="B147">
            <v>568</v>
          </cell>
          <cell r="C147" t="str">
            <v>Бардыкина Елена</v>
          </cell>
          <cell r="D147">
            <v>1996</v>
          </cell>
          <cell r="E147" t="str">
            <v>2р</v>
          </cell>
          <cell r="F147" t="str">
            <v>Ярославская</v>
          </cell>
          <cell r="G147" t="str">
            <v>Рыбинск, СДЮСШОР-2</v>
          </cell>
          <cell r="H147" t="str">
            <v>Кузнецова А.Л.</v>
          </cell>
        </row>
        <row r="148">
          <cell r="B148">
            <v>569</v>
          </cell>
          <cell r="C148" t="str">
            <v>Преловская Елена</v>
          </cell>
          <cell r="D148">
            <v>1993</v>
          </cell>
          <cell r="E148" t="str">
            <v>2р</v>
          </cell>
          <cell r="F148" t="str">
            <v>Ярославская</v>
          </cell>
          <cell r="G148" t="str">
            <v>Рыбинск, СДЮСШОР-2</v>
          </cell>
          <cell r="H148" t="str">
            <v>Кузнецова А.Л.</v>
          </cell>
        </row>
        <row r="149">
          <cell r="C149" t="str">
            <v>Гуляева Мария</v>
          </cell>
          <cell r="D149">
            <v>1986</v>
          </cell>
          <cell r="E149" t="str">
            <v>1р</v>
          </cell>
          <cell r="F149" t="str">
            <v>Ярославская</v>
          </cell>
          <cell r="G149" t="str">
            <v>Рыбинск, СДЮСШОР-2</v>
          </cell>
          <cell r="H149" t="str">
            <v>Кузнецова А.Л.</v>
          </cell>
        </row>
        <row r="150">
          <cell r="B150">
            <v>571</v>
          </cell>
          <cell r="C150" t="str">
            <v>Шалонова Оксана</v>
          </cell>
          <cell r="D150">
            <v>1993</v>
          </cell>
          <cell r="E150" t="str">
            <v>КМС</v>
          </cell>
          <cell r="F150" t="str">
            <v>Ярославская</v>
          </cell>
          <cell r="G150" t="str">
            <v>Рыбинск, СДЮСШОР-2</v>
          </cell>
          <cell r="H150" t="str">
            <v>Шалонов В.Л.</v>
          </cell>
        </row>
        <row r="151">
          <cell r="B151">
            <v>581</v>
          </cell>
          <cell r="C151" t="str">
            <v>Кобзар Алёна</v>
          </cell>
          <cell r="D151">
            <v>1992</v>
          </cell>
          <cell r="E151" t="str">
            <v>2р</v>
          </cell>
          <cell r="F151" t="str">
            <v>Ярославская</v>
          </cell>
          <cell r="G151" t="str">
            <v>Рыбинск, СДЮСШОР-8</v>
          </cell>
          <cell r="H151" t="str">
            <v>Зверев В.Н.</v>
          </cell>
        </row>
        <row r="152">
          <cell r="B152">
            <v>582</v>
          </cell>
          <cell r="C152" t="str">
            <v>Карманова Кристина</v>
          </cell>
          <cell r="D152">
            <v>1993</v>
          </cell>
          <cell r="E152" t="str">
            <v>2р</v>
          </cell>
          <cell r="F152" t="str">
            <v>Ярославская</v>
          </cell>
          <cell r="G152" t="str">
            <v>Рыбинск, СДЮСШОР-8</v>
          </cell>
          <cell r="H152" t="str">
            <v>Зверев В.Н.</v>
          </cell>
        </row>
        <row r="153">
          <cell r="B153">
            <v>589</v>
          </cell>
          <cell r="C153" t="str">
            <v>Бородина Анастасия</v>
          </cell>
          <cell r="D153">
            <v>1995</v>
          </cell>
          <cell r="E153" t="str">
            <v>1р</v>
          </cell>
          <cell r="F153" t="str">
            <v>Ярославская</v>
          </cell>
          <cell r="G153" t="str">
            <v>Рыбинск, СДЮСШОР-8</v>
          </cell>
          <cell r="H153" t="str">
            <v>бр. Дорожкина</v>
          </cell>
        </row>
        <row r="154">
          <cell r="B154">
            <v>590</v>
          </cell>
          <cell r="C154" t="str">
            <v>Алексеева Юлия</v>
          </cell>
          <cell r="D154">
            <v>1997</v>
          </cell>
          <cell r="E154" t="str">
            <v>2р</v>
          </cell>
          <cell r="F154" t="str">
            <v>Ярославская</v>
          </cell>
          <cell r="G154" t="str">
            <v>Рыбинск, СДЮСШОР-8</v>
          </cell>
          <cell r="H154" t="str">
            <v>бр. Дорожкина</v>
          </cell>
        </row>
        <row r="155">
          <cell r="B155">
            <v>591</v>
          </cell>
          <cell r="C155" t="str">
            <v>Кудрявцева Алена</v>
          </cell>
          <cell r="D155">
            <v>1994</v>
          </cell>
          <cell r="E155" t="str">
            <v>1р</v>
          </cell>
          <cell r="F155" t="str">
            <v>Ярославская</v>
          </cell>
          <cell r="G155" t="str">
            <v>Рыбинск, СДЮСШОР-8</v>
          </cell>
          <cell r="H155" t="str">
            <v>бр. Дорожкина</v>
          </cell>
        </row>
        <row r="156">
          <cell r="C156" t="str">
            <v>Смирнова Виктория</v>
          </cell>
          <cell r="D156">
            <v>1994</v>
          </cell>
          <cell r="E156" t="str">
            <v>3р</v>
          </cell>
          <cell r="F156" t="str">
            <v>Ярославская</v>
          </cell>
          <cell r="G156" t="str">
            <v>Рыбинск, СДЮСШОР-8</v>
          </cell>
          <cell r="H156" t="str">
            <v>Мокроусов А.Ю., Смирнова Н.С.</v>
          </cell>
        </row>
        <row r="157">
          <cell r="B157">
            <v>232</v>
          </cell>
          <cell r="C157" t="str">
            <v>Комарова Кристина</v>
          </cell>
          <cell r="D157">
            <v>33633</v>
          </cell>
          <cell r="E157" t="str">
            <v>КМС</v>
          </cell>
          <cell r="F157" t="str">
            <v>Ярославская</v>
          </cell>
          <cell r="G157" t="str">
            <v>Ярославль, ГОБУ ЯО СДЮСШОР</v>
          </cell>
          <cell r="H157" t="str">
            <v>Скулябин А.Б.</v>
          </cell>
        </row>
        <row r="158">
          <cell r="B158">
            <v>233</v>
          </cell>
          <cell r="C158" t="str">
            <v>Чистякова Юлия</v>
          </cell>
          <cell r="D158">
            <v>33912</v>
          </cell>
          <cell r="E158" t="str">
            <v>1р</v>
          </cell>
          <cell r="F158" t="str">
            <v>Ярославская</v>
          </cell>
          <cell r="G158" t="str">
            <v>Ярославль, ГОБУ ЯО СДЮСШОР</v>
          </cell>
          <cell r="H158" t="str">
            <v>бр. Бабашкина В.М.</v>
          </cell>
        </row>
        <row r="159">
          <cell r="B159">
            <v>242</v>
          </cell>
          <cell r="C159" t="str">
            <v>Голубева Елена</v>
          </cell>
          <cell r="D159">
            <v>34351</v>
          </cell>
          <cell r="E159" t="str">
            <v>1р</v>
          </cell>
          <cell r="F159" t="str">
            <v>Ярославская</v>
          </cell>
          <cell r="G159" t="str">
            <v>Ярославль, ГОБУ ЯО СДЮСШОР</v>
          </cell>
          <cell r="H159" t="str">
            <v>Карманов Ю.А.</v>
          </cell>
        </row>
        <row r="160">
          <cell r="B160">
            <v>245</v>
          </cell>
          <cell r="C160" t="str">
            <v>Кузьмина Анна</v>
          </cell>
          <cell r="D160">
            <v>34376</v>
          </cell>
          <cell r="E160" t="str">
            <v>1р</v>
          </cell>
          <cell r="F160" t="str">
            <v>Ярославская</v>
          </cell>
          <cell r="G160" t="str">
            <v>Ярославль, ГОБУ ЯО СДЮСШОР</v>
          </cell>
          <cell r="H160" t="str">
            <v>Бабашкин В.М.</v>
          </cell>
        </row>
        <row r="161">
          <cell r="B161">
            <v>248</v>
          </cell>
          <cell r="C161" t="str">
            <v>Иванова Диана</v>
          </cell>
          <cell r="D161">
            <v>34249</v>
          </cell>
          <cell r="E161" t="str">
            <v>КМС</v>
          </cell>
          <cell r="F161" t="str">
            <v>Ярославская</v>
          </cell>
          <cell r="G161" t="str">
            <v>Ярославль, ГОБУ ЯО СДЮСШОР</v>
          </cell>
          <cell r="H161" t="str">
            <v>Клейменов А.Н.</v>
          </cell>
        </row>
        <row r="162">
          <cell r="C162" t="str">
            <v>Антропова Юлия</v>
          </cell>
          <cell r="D162">
            <v>35583</v>
          </cell>
          <cell r="E162" t="str">
            <v>2р</v>
          </cell>
          <cell r="F162" t="str">
            <v>Ярославская</v>
          </cell>
          <cell r="G162" t="str">
            <v>Ярославль, ГОБУ ЯО СДЮСШОР</v>
          </cell>
          <cell r="H162" t="str">
            <v>Филинова С.К.</v>
          </cell>
        </row>
        <row r="163">
          <cell r="B163">
            <v>253</v>
          </cell>
          <cell r="C163" t="str">
            <v>Галанина Юлия</v>
          </cell>
          <cell r="D163">
            <v>35152</v>
          </cell>
          <cell r="E163" t="str">
            <v>3р</v>
          </cell>
          <cell r="F163" t="str">
            <v>Ярославская</v>
          </cell>
          <cell r="G163" t="str">
            <v>Ярославль, ГОБУ ЯО СДЮСШОР</v>
          </cell>
          <cell r="H163" t="str">
            <v>Филинова С.К.</v>
          </cell>
        </row>
        <row r="164">
          <cell r="B164">
            <v>254</v>
          </cell>
          <cell r="C164" t="str">
            <v>Попова Валерия</v>
          </cell>
          <cell r="D164">
            <v>35250</v>
          </cell>
          <cell r="E164" t="str">
            <v>1ю</v>
          </cell>
          <cell r="F164" t="str">
            <v>Ярославская</v>
          </cell>
          <cell r="G164" t="str">
            <v>Ярославль, ГОБУ ЯО СДЮСШОР</v>
          </cell>
          <cell r="H164" t="str">
            <v>Филинова С.К.</v>
          </cell>
        </row>
        <row r="165">
          <cell r="B165">
            <v>255</v>
          </cell>
          <cell r="C165" t="str">
            <v>Гилева Екатерина</v>
          </cell>
          <cell r="D165">
            <v>35103</v>
          </cell>
          <cell r="E165" t="str">
            <v>2р</v>
          </cell>
          <cell r="F165" t="str">
            <v>Ярославская</v>
          </cell>
          <cell r="G165" t="str">
            <v>Ярославль, ГОБУ ЯО СДЮСШОР</v>
          </cell>
          <cell r="H165" t="str">
            <v>Филинова С.К.</v>
          </cell>
        </row>
        <row r="166">
          <cell r="B166">
            <v>256</v>
          </cell>
          <cell r="C166" t="str">
            <v>Баскова Мария</v>
          </cell>
          <cell r="D166">
            <v>34998</v>
          </cell>
          <cell r="E166" t="str">
            <v>КМС</v>
          </cell>
          <cell r="F166" t="str">
            <v>Ярославская</v>
          </cell>
          <cell r="G166" t="str">
            <v>Ярославль, ГОБУ ЯО СДЮСШОР</v>
          </cell>
          <cell r="H166" t="str">
            <v>Скулябин А.Б.</v>
          </cell>
        </row>
        <row r="167">
          <cell r="B167">
            <v>257</v>
          </cell>
          <cell r="C167" t="str">
            <v>Кашапова Анастасия</v>
          </cell>
          <cell r="D167">
            <v>35031</v>
          </cell>
          <cell r="E167" t="str">
            <v>КМС</v>
          </cell>
          <cell r="F167" t="str">
            <v>Ярославская</v>
          </cell>
          <cell r="G167" t="str">
            <v>Ярославль, ГОБУ ЯО СДЮСШОР</v>
          </cell>
          <cell r="H167" t="str">
            <v>Скулябин А.Б.</v>
          </cell>
        </row>
        <row r="168">
          <cell r="B168">
            <v>258</v>
          </cell>
          <cell r="C168" t="str">
            <v>Васильева Елизавета</v>
          </cell>
          <cell r="D168">
            <v>34758</v>
          </cell>
          <cell r="E168" t="str">
            <v>1р</v>
          </cell>
          <cell r="F168" t="str">
            <v>Ярославская</v>
          </cell>
          <cell r="G168" t="str">
            <v>Ярославль, ГОБУ ЯО СДЮСШОР</v>
          </cell>
          <cell r="H168" t="str">
            <v>Скулябин А.Б.</v>
          </cell>
        </row>
        <row r="169">
          <cell r="B169">
            <v>261</v>
          </cell>
          <cell r="C169" t="str">
            <v>Мельникова Алёна</v>
          </cell>
          <cell r="D169">
            <v>35154</v>
          </cell>
          <cell r="E169" t="str">
            <v>1р</v>
          </cell>
          <cell r="F169" t="str">
            <v>Ярославская</v>
          </cell>
          <cell r="G169" t="str">
            <v>Ярославль, ГОБУ ЯО СДЮСШОР</v>
          </cell>
          <cell r="H169" t="str">
            <v>Карманов Ю.А.</v>
          </cell>
        </row>
        <row r="170">
          <cell r="C170" t="str">
            <v>Сорокина Ксения</v>
          </cell>
          <cell r="D170">
            <v>35200</v>
          </cell>
          <cell r="E170" t="str">
            <v>1р</v>
          </cell>
          <cell r="F170" t="str">
            <v>Ярославская</v>
          </cell>
          <cell r="G170" t="str">
            <v>Ярославль, ГОБУ ЯО СДЮСШОР</v>
          </cell>
          <cell r="H170" t="str">
            <v>Карманов Ю.А.</v>
          </cell>
        </row>
        <row r="171">
          <cell r="C171" t="str">
            <v>Сиротина Надежда</v>
          </cell>
          <cell r="D171">
            <v>35299</v>
          </cell>
          <cell r="E171" t="str">
            <v>2р</v>
          </cell>
          <cell r="F171" t="str">
            <v>Ярославская</v>
          </cell>
          <cell r="G171" t="str">
            <v>Ярославль, ГОБУ ЯО СДЮСШОР</v>
          </cell>
          <cell r="H171" t="str">
            <v>Карманов Ю.А.</v>
          </cell>
        </row>
        <row r="172">
          <cell r="B172">
            <v>263</v>
          </cell>
          <cell r="C172" t="str">
            <v>Бусурина Дарья</v>
          </cell>
          <cell r="D172">
            <v>34910</v>
          </cell>
          <cell r="E172" t="str">
            <v>2р</v>
          </cell>
          <cell r="F172" t="str">
            <v>Ярославская</v>
          </cell>
          <cell r="G172" t="str">
            <v>Ярославль, ГОБУ ЯО СДЮСШОР</v>
          </cell>
          <cell r="H172" t="str">
            <v>Лузина И.Н.</v>
          </cell>
        </row>
        <row r="173">
          <cell r="B173">
            <v>264</v>
          </cell>
          <cell r="C173" t="str">
            <v>Ревуненкова Анастасия</v>
          </cell>
          <cell r="D173">
            <v>35185</v>
          </cell>
          <cell r="E173" t="str">
            <v>2р</v>
          </cell>
          <cell r="F173" t="str">
            <v>Ярославская</v>
          </cell>
          <cell r="G173" t="str">
            <v>Ярославль, ГОБУ ЯО СДЮСШОР</v>
          </cell>
          <cell r="H173" t="str">
            <v>Лузина И.Н.</v>
          </cell>
        </row>
        <row r="174">
          <cell r="C174" t="str">
            <v>Афанасьева Анна</v>
          </cell>
          <cell r="D174">
            <v>34927</v>
          </cell>
          <cell r="E174" t="str">
            <v>2р</v>
          </cell>
          <cell r="F174" t="str">
            <v>Ярославская</v>
          </cell>
          <cell r="G174" t="str">
            <v>Ярославль, ГОБУ ЯО СДЮСШОР</v>
          </cell>
          <cell r="H174" t="str">
            <v>Лузина И.Н.</v>
          </cell>
        </row>
        <row r="175">
          <cell r="B175">
            <v>266</v>
          </cell>
          <cell r="C175" t="str">
            <v>Жесткова Мария</v>
          </cell>
          <cell r="D175">
            <v>34960</v>
          </cell>
          <cell r="E175" t="str">
            <v>3р</v>
          </cell>
          <cell r="F175" t="str">
            <v>Ярославская</v>
          </cell>
          <cell r="G175" t="str">
            <v>Ярославль, ГОБУ ЯО СДЮСШОР</v>
          </cell>
          <cell r="H175" t="str">
            <v>Клейменов А.Н.</v>
          </cell>
        </row>
        <row r="176">
          <cell r="C176" t="str">
            <v>Чагина Анастасия</v>
          </cell>
          <cell r="D176">
            <v>34984</v>
          </cell>
          <cell r="E176" t="str">
            <v>3р</v>
          </cell>
          <cell r="F176" t="str">
            <v>Ярославская</v>
          </cell>
          <cell r="G176" t="str">
            <v>Ярославль, ГОБУ ЯО СДЮСШОР</v>
          </cell>
          <cell r="H176" t="str">
            <v>Клейменов А.Н.</v>
          </cell>
        </row>
        <row r="177">
          <cell r="B177">
            <v>270</v>
          </cell>
          <cell r="C177" t="str">
            <v>Петухова Александра</v>
          </cell>
          <cell r="D177">
            <v>34871</v>
          </cell>
          <cell r="E177" t="str">
            <v>3р</v>
          </cell>
          <cell r="F177" t="str">
            <v>Ярославская</v>
          </cell>
          <cell r="G177" t="str">
            <v>Ярославль, ГОБУ ЯО СДЮСШОР</v>
          </cell>
          <cell r="H177" t="str">
            <v>бр. Нальгиева А.А.</v>
          </cell>
        </row>
        <row r="178">
          <cell r="B178">
            <v>274</v>
          </cell>
          <cell r="C178" t="str">
            <v>Арутюнова Дарья</v>
          </cell>
          <cell r="D178">
            <v>35145</v>
          </cell>
          <cell r="E178" t="str">
            <v>КМС</v>
          </cell>
          <cell r="F178" t="str">
            <v>Ярославская</v>
          </cell>
          <cell r="G178" t="str">
            <v>Ярославль, ГОБУ ЯО СДЮСШОР</v>
          </cell>
          <cell r="H178" t="str">
            <v>бр. Бабашкина В.М.</v>
          </cell>
        </row>
        <row r="179">
          <cell r="B179">
            <v>276</v>
          </cell>
          <cell r="C179" t="str">
            <v>Федотова Елена</v>
          </cell>
          <cell r="D179">
            <v>34820</v>
          </cell>
          <cell r="E179" t="str">
            <v>2р</v>
          </cell>
          <cell r="F179" t="str">
            <v>Ярославская</v>
          </cell>
          <cell r="G179" t="str">
            <v>Ярославль, ГОБУ ЯО СДЮСШОР</v>
          </cell>
          <cell r="H179" t="str">
            <v>бр. Бабашкина В.М.</v>
          </cell>
        </row>
        <row r="180">
          <cell r="B180">
            <v>277</v>
          </cell>
          <cell r="C180" t="str">
            <v>Молькова Таисия</v>
          </cell>
          <cell r="D180">
            <v>34840</v>
          </cell>
          <cell r="E180" t="str">
            <v>КМС</v>
          </cell>
          <cell r="F180" t="str">
            <v>Ярославская</v>
          </cell>
          <cell r="G180" t="str">
            <v>Ярославль, ГОБУ ЯО СДЮСШОР</v>
          </cell>
          <cell r="H180" t="str">
            <v>Скулябин А.Б.</v>
          </cell>
        </row>
        <row r="181">
          <cell r="B181">
            <v>101</v>
          </cell>
          <cell r="C181" t="str">
            <v>Конькова Анна</v>
          </cell>
          <cell r="D181">
            <v>33149</v>
          </cell>
          <cell r="E181" t="str">
            <v>КМС</v>
          </cell>
          <cell r="F181" t="str">
            <v>Ярославская</v>
          </cell>
          <cell r="G181" t="str">
            <v>Ярославль, СДЮСШОР-19</v>
          </cell>
          <cell r="H181" t="str">
            <v>Тюленев С.А.</v>
          </cell>
        </row>
        <row r="182">
          <cell r="B182">
            <v>102</v>
          </cell>
          <cell r="C182" t="str">
            <v>Озерова Анна</v>
          </cell>
          <cell r="D182">
            <v>33798</v>
          </cell>
          <cell r="E182" t="str">
            <v>1р</v>
          </cell>
          <cell r="F182" t="str">
            <v>Ярославская</v>
          </cell>
          <cell r="G182" t="str">
            <v>Ярославль, СДЮСШОР-19</v>
          </cell>
          <cell r="H182" t="str">
            <v>Тюленев С.А.</v>
          </cell>
        </row>
        <row r="183">
          <cell r="B183">
            <v>103</v>
          </cell>
          <cell r="C183" t="str">
            <v>Овцынова Алёна</v>
          </cell>
          <cell r="D183">
            <v>34032</v>
          </cell>
          <cell r="E183" t="str">
            <v>1р</v>
          </cell>
          <cell r="F183" t="str">
            <v>Ярославская</v>
          </cell>
          <cell r="G183" t="str">
            <v>Ярославль, СДЮСШОР-19</v>
          </cell>
          <cell r="H183" t="str">
            <v>Тюленев С.А.</v>
          </cell>
        </row>
        <row r="184">
          <cell r="B184">
            <v>105</v>
          </cell>
          <cell r="C184" t="str">
            <v>Герасина Елизавета</v>
          </cell>
          <cell r="D184">
            <v>34812</v>
          </cell>
          <cell r="E184" t="str">
            <v>1р</v>
          </cell>
          <cell r="F184" t="str">
            <v>Ярославская</v>
          </cell>
          <cell r="G184" t="str">
            <v>Ярославль, СДЮСШОР-19</v>
          </cell>
          <cell r="H184" t="str">
            <v>Тюленев С.А.</v>
          </cell>
        </row>
        <row r="185">
          <cell r="B185">
            <v>106</v>
          </cell>
          <cell r="C185" t="str">
            <v>Третьякова Наталия</v>
          </cell>
          <cell r="D185">
            <v>35047</v>
          </cell>
          <cell r="E185" t="str">
            <v>1р</v>
          </cell>
          <cell r="F185" t="str">
            <v>Ярославская</v>
          </cell>
          <cell r="G185" t="str">
            <v>Ярославль, СДЮСШОР-19</v>
          </cell>
          <cell r="H185" t="str">
            <v>Тюленев С.А.</v>
          </cell>
        </row>
        <row r="186">
          <cell r="B186">
            <v>107</v>
          </cell>
          <cell r="C186" t="str">
            <v>Мельникова Дарья</v>
          </cell>
          <cell r="D186">
            <v>35032</v>
          </cell>
          <cell r="E186" t="str">
            <v>1р</v>
          </cell>
          <cell r="F186" t="str">
            <v>Ярославская</v>
          </cell>
          <cell r="G186" t="str">
            <v>Ярославль, СДЮСШОР-19</v>
          </cell>
          <cell r="H186" t="str">
            <v>Тюленев С.А.</v>
          </cell>
        </row>
        <row r="187">
          <cell r="B187">
            <v>108</v>
          </cell>
          <cell r="C187" t="str">
            <v>Виноградова Полина</v>
          </cell>
          <cell r="D187">
            <v>35214</v>
          </cell>
          <cell r="E187" t="str">
            <v>1р</v>
          </cell>
          <cell r="F187" t="str">
            <v>Ярославская</v>
          </cell>
          <cell r="G187" t="str">
            <v>Ярославль, СДЮСШОР-19</v>
          </cell>
          <cell r="H187" t="str">
            <v>Тюленев С.А.</v>
          </cell>
        </row>
        <row r="188">
          <cell r="B188">
            <v>109</v>
          </cell>
          <cell r="C188" t="str">
            <v>Шерстюкова Кристина</v>
          </cell>
          <cell r="D188">
            <v>35262</v>
          </cell>
          <cell r="E188" t="str">
            <v>2р</v>
          </cell>
          <cell r="F188" t="str">
            <v>Ярославская</v>
          </cell>
          <cell r="G188" t="str">
            <v>Ярославль, СДЮСШОР-19</v>
          </cell>
          <cell r="H188" t="str">
            <v>Тюленев С.А.</v>
          </cell>
        </row>
        <row r="189">
          <cell r="B189">
            <v>110</v>
          </cell>
          <cell r="C189" t="str">
            <v>Банько Виктория</v>
          </cell>
          <cell r="D189">
            <v>34743</v>
          </cell>
          <cell r="E189" t="str">
            <v>2р</v>
          </cell>
          <cell r="F189" t="str">
            <v>Ярославская</v>
          </cell>
          <cell r="G189" t="str">
            <v>Ярославль, СДЮСШОР-19</v>
          </cell>
          <cell r="H189" t="str">
            <v>Тюленев С.А.</v>
          </cell>
        </row>
        <row r="190">
          <cell r="B190">
            <v>111</v>
          </cell>
          <cell r="C190" t="str">
            <v>Загидуллина Карина</v>
          </cell>
          <cell r="D190">
            <v>35334</v>
          </cell>
          <cell r="E190" t="str">
            <v>1р</v>
          </cell>
          <cell r="F190" t="str">
            <v>Ярославская</v>
          </cell>
          <cell r="G190" t="str">
            <v>Ярославль, СДЮСШОР-19</v>
          </cell>
          <cell r="H190" t="str">
            <v>Тюленев С.А.</v>
          </cell>
        </row>
        <row r="191">
          <cell r="B191">
            <v>117</v>
          </cell>
          <cell r="C191" t="str">
            <v>Белостоцкая Мария</v>
          </cell>
          <cell r="D191">
            <v>31839</v>
          </cell>
          <cell r="E191" t="str">
            <v>1р</v>
          </cell>
          <cell r="F191" t="str">
            <v>Ярославская</v>
          </cell>
          <cell r="G191" t="str">
            <v>Ярославль, СДЮСШОР-19</v>
          </cell>
          <cell r="H191" t="str">
            <v>Воронин Е.А.</v>
          </cell>
        </row>
        <row r="192">
          <cell r="B192">
            <v>119</v>
          </cell>
          <cell r="C192" t="str">
            <v>Иванова Надежда</v>
          </cell>
          <cell r="D192">
            <v>35590</v>
          </cell>
          <cell r="E192" t="str">
            <v>3р</v>
          </cell>
          <cell r="F192" t="str">
            <v>Ярославская</v>
          </cell>
          <cell r="G192" t="str">
            <v>Ярославль, СДЮСШОР-19</v>
          </cell>
          <cell r="H192" t="str">
            <v>Валяева С.П.</v>
          </cell>
        </row>
        <row r="193">
          <cell r="B193">
            <v>121</v>
          </cell>
          <cell r="C193" t="str">
            <v>Степичева Татьяна</v>
          </cell>
          <cell r="D193">
            <v>35458</v>
          </cell>
          <cell r="E193" t="str">
            <v>1р</v>
          </cell>
          <cell r="F193" t="str">
            <v>Ярославская</v>
          </cell>
          <cell r="G193" t="str">
            <v>Ярославль, СДЮСШОР-19</v>
          </cell>
          <cell r="H193" t="str">
            <v>Таракановы Ю.Ф., А.В.</v>
          </cell>
        </row>
        <row r="194">
          <cell r="B194">
            <v>127</v>
          </cell>
          <cell r="C194" t="str">
            <v>Титова Карина</v>
          </cell>
          <cell r="D194">
            <v>35693</v>
          </cell>
          <cell r="E194" t="str">
            <v>3р</v>
          </cell>
          <cell r="F194" t="str">
            <v>Ярославская</v>
          </cell>
          <cell r="G194" t="str">
            <v>Ярославль, СДЮСШОР-19</v>
          </cell>
          <cell r="H194" t="str">
            <v>Таракановы Ю.Ф., А.В.</v>
          </cell>
        </row>
        <row r="195">
          <cell r="B195">
            <v>128</v>
          </cell>
          <cell r="C195" t="str">
            <v>Поспелова Марина</v>
          </cell>
          <cell r="D195">
            <v>33077</v>
          </cell>
          <cell r="E195" t="str">
            <v>МС</v>
          </cell>
          <cell r="F195" t="str">
            <v>Ярославская</v>
          </cell>
          <cell r="G195" t="str">
            <v>Ярославль, СДЮСШОР-19</v>
          </cell>
          <cell r="H195" t="str">
            <v>Круговой К.Н.</v>
          </cell>
        </row>
        <row r="196">
          <cell r="B196">
            <v>137</v>
          </cell>
          <cell r="C196" t="str">
            <v>Суслова Алёна</v>
          </cell>
          <cell r="D196">
            <v>35538</v>
          </cell>
          <cell r="E196" t="str">
            <v>1р</v>
          </cell>
          <cell r="F196" t="str">
            <v>Ярославская</v>
          </cell>
          <cell r="G196" t="str">
            <v>Ярославль, СДЮСШОР-19</v>
          </cell>
          <cell r="H196" t="str">
            <v>Сошников А.В.</v>
          </cell>
        </row>
        <row r="197">
          <cell r="B197">
            <v>601</v>
          </cell>
          <cell r="C197" t="str">
            <v>Платонова Екатерина</v>
          </cell>
          <cell r="D197">
            <v>33876</v>
          </cell>
          <cell r="E197" t="str">
            <v>1р</v>
          </cell>
          <cell r="F197" t="str">
            <v>Ярославская</v>
          </cell>
          <cell r="G197" t="str">
            <v>Ярославль, СДЮСШОР-1</v>
          </cell>
          <cell r="H197" t="str">
            <v>Кузнецова Н.И.</v>
          </cell>
        </row>
        <row r="198">
          <cell r="B198">
            <v>631</v>
          </cell>
          <cell r="C198" t="str">
            <v>Тихонович Кристина</v>
          </cell>
          <cell r="D198">
            <v>33619</v>
          </cell>
          <cell r="E198" t="str">
            <v>1р</v>
          </cell>
          <cell r="F198" t="str">
            <v>Ярославская</v>
          </cell>
          <cell r="G198" t="str">
            <v>Ярославль, СДЮСШОР-1</v>
          </cell>
          <cell r="H198" t="str">
            <v>Кузнецова Н.И.</v>
          </cell>
        </row>
        <row r="199">
          <cell r="B199">
            <v>315</v>
          </cell>
          <cell r="C199" t="str">
            <v>Петрова Олеся</v>
          </cell>
          <cell r="D199">
            <v>33867</v>
          </cell>
          <cell r="E199" t="str">
            <v>2р</v>
          </cell>
          <cell r="F199" t="str">
            <v>Ярославская</v>
          </cell>
          <cell r="G199" t="str">
            <v>Ярославль, ГОБУ ЯО СДЮСШОР</v>
          </cell>
          <cell r="H199" t="str">
            <v>Клейменов А.Н.</v>
          </cell>
        </row>
        <row r="200">
          <cell r="B200">
            <v>605</v>
          </cell>
          <cell r="C200" t="str">
            <v>Дмитриева Алина</v>
          </cell>
          <cell r="D200">
            <v>35768</v>
          </cell>
          <cell r="E200" t="str">
            <v>2р</v>
          </cell>
          <cell r="F200" t="str">
            <v>Ярославская</v>
          </cell>
          <cell r="G200" t="str">
            <v>Рыбинск, СДЮСШОР-2</v>
          </cell>
          <cell r="H200" t="str">
            <v>Кузнецова А.Л.</v>
          </cell>
        </row>
        <row r="201">
          <cell r="B201">
            <v>577</v>
          </cell>
          <cell r="C201" t="str">
            <v>Артемьева Светлана</v>
          </cell>
          <cell r="D201">
            <v>1994</v>
          </cell>
          <cell r="E201" t="str">
            <v>1р</v>
          </cell>
          <cell r="F201" t="str">
            <v>Ярославская</v>
          </cell>
          <cell r="G201" t="str">
            <v>Рыбинск, СДЮСШОР-8</v>
          </cell>
          <cell r="H201" t="str">
            <v>Филимонова О.А.</v>
          </cell>
        </row>
        <row r="202">
          <cell r="B202">
            <v>609</v>
          </cell>
          <cell r="C202" t="str">
            <v>Дружинина Арина</v>
          </cell>
          <cell r="D202">
            <v>36081</v>
          </cell>
          <cell r="E202" t="str">
            <v>2р</v>
          </cell>
          <cell r="F202" t="str">
            <v>Вологодская</v>
          </cell>
          <cell r="G202" t="str">
            <v>Белозерск, ДЮЦ</v>
          </cell>
          <cell r="H202" t="str">
            <v>Савин О.А.</v>
          </cell>
        </row>
        <row r="203">
          <cell r="B203">
            <v>613</v>
          </cell>
          <cell r="C203" t="str">
            <v>Баранова Олеся</v>
          </cell>
          <cell r="D203">
            <v>1992</v>
          </cell>
          <cell r="E203" t="str">
            <v>1р</v>
          </cell>
          <cell r="F203" t="str">
            <v>Вологодская</v>
          </cell>
          <cell r="G203" t="str">
            <v>Вологда, ВИПЭ</v>
          </cell>
          <cell r="H203" t="str">
            <v>Фомичёв А.В.</v>
          </cell>
        </row>
        <row r="204">
          <cell r="B204">
            <v>619</v>
          </cell>
          <cell r="C204" t="str">
            <v>Парфёнова Татьяна</v>
          </cell>
          <cell r="D204">
            <v>1992</v>
          </cell>
          <cell r="E204" t="str">
            <v>1р</v>
          </cell>
          <cell r="F204" t="str">
            <v>Вологодская</v>
          </cell>
          <cell r="G204" t="str">
            <v>Вологда, ВИПЭ</v>
          </cell>
          <cell r="H204" t="str">
            <v>Фомичёв А.В.</v>
          </cell>
        </row>
        <row r="205">
          <cell r="B205">
            <v>618</v>
          </cell>
          <cell r="C205" t="str">
            <v>Кудрявцева Анастасия</v>
          </cell>
          <cell r="D205">
            <v>1996</v>
          </cell>
          <cell r="E205" t="str">
            <v>2р</v>
          </cell>
          <cell r="F205" t="str">
            <v>Владимирская</v>
          </cell>
          <cell r="G205" t="str">
            <v>Александров, ДЮСШ</v>
          </cell>
          <cell r="H205" t="str">
            <v>Сычев А.С.</v>
          </cell>
        </row>
        <row r="206">
          <cell r="B206">
            <v>624</v>
          </cell>
          <cell r="C206" t="str">
            <v>Белова Диана</v>
          </cell>
          <cell r="F206" t="str">
            <v>Вологодская</v>
          </cell>
          <cell r="G206" t="str">
            <v>Шексна, ДЮСШ</v>
          </cell>
          <cell r="H206" t="str">
            <v>Воробьёва О.Н.</v>
          </cell>
        </row>
        <row r="207">
          <cell r="B207">
            <v>633</v>
          </cell>
          <cell r="C207" t="str">
            <v>Бабаева Надежда</v>
          </cell>
          <cell r="D207">
            <v>1993</v>
          </cell>
          <cell r="E207" t="str">
            <v>1р</v>
          </cell>
          <cell r="F207" t="str">
            <v>Вологодская</v>
          </cell>
          <cell r="G207" t="str">
            <v>Череповец, ДЮСШ-2</v>
          </cell>
          <cell r="H207" t="str">
            <v>Купцова Е.А.</v>
          </cell>
        </row>
        <row r="208">
          <cell r="B208">
            <v>632</v>
          </cell>
          <cell r="C208" t="str">
            <v>Степанова Елизавета</v>
          </cell>
          <cell r="D208">
            <v>1996</v>
          </cell>
          <cell r="E208" t="str">
            <v>1р</v>
          </cell>
          <cell r="F208" t="str">
            <v>Вологодская</v>
          </cell>
          <cell r="G208" t="str">
            <v>Череповец, ДЮСШ-2</v>
          </cell>
          <cell r="H208" t="str">
            <v>Купцова Е.А.</v>
          </cell>
        </row>
        <row r="209">
          <cell r="B209">
            <v>145</v>
          </cell>
          <cell r="C209" t="str">
            <v>Маханова Ксения</v>
          </cell>
          <cell r="D209">
            <v>34144</v>
          </cell>
          <cell r="E209" t="str">
            <v>2р</v>
          </cell>
          <cell r="F209" t="str">
            <v>Ярославская</v>
          </cell>
          <cell r="G209" t="str">
            <v>Ярославль, СДЮСШОР-19</v>
          </cell>
          <cell r="H209" t="str">
            <v>Станкевич В.А.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opLeftCell="A46" workbookViewId="0">
      <selection activeCell="B29" sqref="B29"/>
    </sheetView>
  </sheetViews>
  <sheetFormatPr defaultRowHeight="15"/>
  <cols>
    <col min="1" max="1" width="7" customWidth="1"/>
    <col min="2" max="2" width="6.85546875" customWidth="1"/>
    <col min="3" max="3" width="24.42578125" customWidth="1"/>
    <col min="4" max="4" width="11.7109375" customWidth="1"/>
    <col min="6" max="6" width="19.7109375" customWidth="1"/>
    <col min="7" max="7" width="31.28515625" customWidth="1"/>
    <col min="8" max="8" width="7.28515625" style="72" customWidth="1"/>
    <col min="9" max="9" width="6.7109375" style="72" customWidth="1"/>
    <col min="10" max="10" width="6.5703125" customWidth="1"/>
    <col min="12" max="12" width="28.140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4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6</v>
      </c>
      <c r="B4" s="3"/>
      <c r="C4" s="3"/>
      <c r="D4" s="3"/>
      <c r="E4" s="3"/>
      <c r="F4" s="384" t="s">
        <v>7</v>
      </c>
      <c r="G4" s="384"/>
      <c r="H4" s="3"/>
      <c r="I4"/>
      <c r="K4" s="4" t="s">
        <v>8</v>
      </c>
    </row>
    <row r="5" spans="1:12">
      <c r="A5" s="1" t="s">
        <v>9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11</v>
      </c>
      <c r="B6" s="4"/>
      <c r="C6" s="4"/>
      <c r="E6" s="8"/>
      <c r="F6" s="1"/>
      <c r="G6" s="1"/>
      <c r="H6" s="8"/>
      <c r="I6" s="385" t="s">
        <v>12</v>
      </c>
      <c r="J6" s="385"/>
      <c r="K6" s="9"/>
      <c r="L6" s="6" t="s">
        <v>13</v>
      </c>
    </row>
    <row r="7" spans="1:12">
      <c r="A7" s="1" t="s">
        <v>14</v>
      </c>
      <c r="B7" s="4"/>
      <c r="C7" s="4"/>
      <c r="D7" s="10"/>
      <c r="E7" s="10"/>
      <c r="F7" s="1"/>
      <c r="G7" s="1"/>
      <c r="H7" s="11"/>
      <c r="I7" s="378" t="s">
        <v>15</v>
      </c>
      <c r="J7" s="378"/>
      <c r="K7" s="12"/>
      <c r="L7" s="6" t="s">
        <v>16</v>
      </c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14" t="s">
        <v>28</v>
      </c>
      <c r="I9" s="14" t="s">
        <v>29</v>
      </c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294</v>
      </c>
      <c r="C11" s="21" t="str">
        <f>IF(B11=0," ",VLOOKUP(B11,[1]Женщины!B$1:H$65536,2,FALSE))</f>
        <v>Киселева Валентина</v>
      </c>
      <c r="D11" s="22">
        <f>IF(B11=0," ",VLOOKUP($B11,[1]Женщины!$B$1:$H$65536,3,FALSE))</f>
        <v>1995</v>
      </c>
      <c r="E11" s="23" t="str">
        <f>IF(B11=0," ",IF(VLOOKUP($B11,[1]Женщины!$B$1:$H$65536,4,FALSE)=0," ",VLOOKUP($B11,[1]Женщины!$B$1:$H$65536,4,FALSE)))</f>
        <v>КМС</v>
      </c>
      <c r="F11" s="21" t="str">
        <f>IF(B11=0," ",VLOOKUP($B11,[1]Женщины!$B$1:$H$65536,5,FALSE))</f>
        <v>Вологодская</v>
      </c>
      <c r="G11" s="21" t="str">
        <f>IF(B11=0," ",VLOOKUP($B11,[1]Женщины!$B$1:$H$65536,6,FALSE))</f>
        <v>Череповец, ДЮСШ-2</v>
      </c>
      <c r="H11" s="24">
        <v>9.2476851851851875E-5</v>
      </c>
      <c r="I11" s="25">
        <v>9.1319444444444448E-5</v>
      </c>
      <c r="J11" s="26" t="str">
        <f>IF(H11=0," ",IF(H11&lt;=[1]Разряды!$D$30,[1]Разряды!$D$3,IF(H11&lt;=[1]Разряды!$E$30,[1]Разряды!$E$3,IF(H11&lt;=[1]Разряды!$F$30,[1]Разряды!$F$3,IF(H11&lt;=[1]Разряды!$G$30,[1]Разряды!$G$3,IF(H11&lt;=[1]Разряды!$H$30,[1]Разряды!$H$3,IF(H11&lt;=[1]Разряды!$I$30,[1]Разряды!$I$3,IF(H11&lt;=[1]Разряды!$J$30,[1]Разряды!$J$3,"б/р"))))))))</f>
        <v>1р</v>
      </c>
      <c r="K11" s="26">
        <v>20</v>
      </c>
      <c r="L11" s="21" t="str">
        <f>IF(B11=0," ",VLOOKUP($B11,[1]Женщины!$B$1:$H$65536,7,FALSE))</f>
        <v>Полторацкий С.В.</v>
      </c>
    </row>
    <row r="12" spans="1:12">
      <c r="A12" s="19">
        <v>2</v>
      </c>
      <c r="B12" s="20">
        <v>171</v>
      </c>
      <c r="C12" s="21" t="str">
        <f>IF(B12=0," ",VLOOKUP(B12,[1]Женщины!B$1:H$65536,2,FALSE))</f>
        <v>Кузнецова Кристина</v>
      </c>
      <c r="D12" s="27">
        <f>IF(B12=0," ",VLOOKUP($B12,[1]Женщины!$B$1:$H$65536,3,FALSE))</f>
        <v>34900</v>
      </c>
      <c r="E12" s="23" t="str">
        <f>IF(B12=0," ",IF(VLOOKUP($B12,[1]Женщины!$B$1:$H$65536,4,FALSE)=0," ",VLOOKUP($B12,[1]Женщины!$B$1:$H$65536,4,FALSE)))</f>
        <v>КМС</v>
      </c>
      <c r="F12" s="21" t="str">
        <f>IF(B12=0," ",VLOOKUP($B12,[1]Женщины!$B$1:$H$65536,5,FALSE))</f>
        <v>Архангельская</v>
      </c>
      <c r="G12" s="21" t="str">
        <f>IF(B12=0," ",VLOOKUP($B12,[1]Женщины!$B$1:$H$65536,6,FALSE))</f>
        <v>Коряжма, ДЮСШ-35</v>
      </c>
      <c r="H12" s="24">
        <v>9.2824074074074068E-5</v>
      </c>
      <c r="I12" s="28">
        <v>9.2361111111111108E-5</v>
      </c>
      <c r="J12" s="16" t="str">
        <f>IF(H12=0," ",IF(H12&lt;=[1]Разряды!$D$30,[1]Разряды!$D$3,IF(H12&lt;=[1]Разряды!$E$30,[1]Разряды!$E$3,IF(H12&lt;=[1]Разряды!$F$30,[1]Разряды!$F$3,IF(H12&lt;=[1]Разряды!$G$30,[1]Разряды!$G$3,IF(H12&lt;=[1]Разряды!$H$30,[1]Разряды!$H$3,IF(H12&lt;=[1]Разряды!$I$30,[1]Разряды!$I$3,IF(H12&lt;=[1]Разряды!$J$30,[1]Разряды!$J$3,"б/р"))))))))</f>
        <v>1р</v>
      </c>
      <c r="K12" s="16">
        <v>17</v>
      </c>
      <c r="L12" s="21" t="str">
        <f>IF(B12=0," ",VLOOKUP($B12,[1]Женщины!$B$1:$H$65536,7,FALSE))</f>
        <v>Казанцев Л.А.</v>
      </c>
    </row>
    <row r="13" spans="1:12">
      <c r="A13" s="19">
        <v>3</v>
      </c>
      <c r="B13" s="20">
        <v>395</v>
      </c>
      <c r="C13" s="21" t="str">
        <f>IF(B13=0," ",VLOOKUP(B13,[1]Женщины!B$1:H$65536,2,FALSE))</f>
        <v>Мохунь Арина</v>
      </c>
      <c r="D13" s="27">
        <f>IF(B13=0," ",VLOOKUP($B13,[1]Женщины!$B$1:$H$65536,3,FALSE))</f>
        <v>35359</v>
      </c>
      <c r="E13" s="23" t="str">
        <f>IF(B13=0," ",IF(VLOOKUP($B13,[1]Женщины!$B$1:$H$65536,4,FALSE)=0," ",VLOOKUP($B13,[1]Женщины!$B$1:$H$65536,4,FALSE)))</f>
        <v>КМС</v>
      </c>
      <c r="F13" s="21" t="str">
        <f>IF(B13=0," ",VLOOKUP($B13,[1]Женщины!$B$1:$H$65536,5,FALSE))</f>
        <v>респ-ка Карелия</v>
      </c>
      <c r="G13" s="21" t="str">
        <f>IF(B13=0," ",VLOOKUP($B13,[1]Женщины!$B$1:$H$65536,6,FALSE))</f>
        <v>СДЮСШОР-3</v>
      </c>
      <c r="H13" s="24">
        <v>9.3981481481481468E-5</v>
      </c>
      <c r="I13" s="28">
        <v>9.2708333333333328E-5</v>
      </c>
      <c r="J13" s="16" t="str">
        <f>IF(H13=0," ",IF(H13&lt;=[1]Разряды!$D$30,[1]Разряды!$D$3,IF(H13&lt;=[1]Разряды!$E$30,[1]Разряды!$E$3,IF(H13&lt;=[1]Разряды!$F$30,[1]Разряды!$F$3,IF(H13&lt;=[1]Разряды!$G$30,[1]Разряды!$G$3,IF(H13&lt;=[1]Разряды!$H$30,[1]Разряды!$H$3,IF(H13&lt;=[1]Разряды!$I$30,[1]Разряды!$I$3,IF(H13&lt;=[1]Разряды!$J$30,[1]Разряды!$J$3,"б/р"))))))))</f>
        <v>1р</v>
      </c>
      <c r="K13" s="16">
        <v>15</v>
      </c>
      <c r="L13" s="21" t="str">
        <f>IF(B13=0," ",VLOOKUP($B13,[1]Женщины!$B$1:$H$65536,7,FALSE))</f>
        <v>Ушинская Е.К.</v>
      </c>
    </row>
    <row r="14" spans="1:12">
      <c r="A14" s="29">
        <v>4</v>
      </c>
      <c r="B14" s="20">
        <v>218</v>
      </c>
      <c r="C14" s="21" t="str">
        <f>IF(B14=0," ",VLOOKUP(B14,[1]Женщины!B$1:H$65536,2,FALSE))</f>
        <v>Дранишникова Светлана</v>
      </c>
      <c r="D14" s="27">
        <f>IF(B14=0," ",VLOOKUP($B14,[1]Женщины!$B$1:$H$65536,3,FALSE))</f>
        <v>35206</v>
      </c>
      <c r="E14" s="23" t="str">
        <f>IF(B14=0," ",IF(VLOOKUP($B14,[1]Женщины!$B$1:$H$65536,4,FALSE)=0," ",VLOOKUP($B14,[1]Женщины!$B$1:$H$65536,4,FALSE)))</f>
        <v>1р</v>
      </c>
      <c r="F14" s="21" t="str">
        <f>IF(B14=0," ",VLOOKUP($B14,[1]Женщины!$B$1:$H$65536,5,FALSE))</f>
        <v>Костромская</v>
      </c>
      <c r="G14" s="21" t="str">
        <f>IF(B14=0," ",VLOOKUP($B14,[1]Женщины!$B$1:$H$65536,6,FALSE))</f>
        <v>Шарья, СДЮСШОР</v>
      </c>
      <c r="H14" s="24">
        <v>9.4791666666666649E-5</v>
      </c>
      <c r="I14" s="28">
        <v>9.3634259259259248E-5</v>
      </c>
      <c r="J14" s="16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1р</v>
      </c>
      <c r="K14" s="16">
        <v>14</v>
      </c>
      <c r="L14" s="30" t="str">
        <f>IF(B14=0," ",VLOOKUP($B14,[1]Женщины!$B$1:$H$65536,7,FALSE))</f>
        <v>Александрова Л.Б., Аскеров А.М.</v>
      </c>
    </row>
    <row r="15" spans="1:12">
      <c r="A15" s="29">
        <v>5</v>
      </c>
      <c r="B15" s="20">
        <v>177</v>
      </c>
      <c r="C15" s="21" t="str">
        <f>IF(B15=0," ",VLOOKUP(B15,[1]Женщины!B$1:H$65536,2,FALSE))</f>
        <v>Жукова Марина</v>
      </c>
      <c r="D15" s="22">
        <f>IF(B15=0," ",VLOOKUP($B15,[1]Женщины!$B$1:$H$65536,3,FALSE))</f>
        <v>1998</v>
      </c>
      <c r="E15" s="23" t="str">
        <f>IF(B15=0," ",IF(VLOOKUP($B15,[1]Женщины!$B$1:$H$65536,4,FALSE)=0," ",VLOOKUP($B15,[1]Женщины!$B$1:$H$65536,4,FALSE)))</f>
        <v>1р</v>
      </c>
      <c r="F15" s="21" t="str">
        <f>IF(B15=0," ",VLOOKUP($B15,[1]Женщины!$B$1:$H$65536,5,FALSE))</f>
        <v>Архангельская</v>
      </c>
      <c r="G15" s="21" t="str">
        <f>IF(B15=0," ",VLOOKUP($B15,[1]Женщины!$B$1:$H$65536,6,FALSE))</f>
        <v>Архангельск, ДЮСШ-1</v>
      </c>
      <c r="H15" s="24">
        <v>9.4907407407407389E-5</v>
      </c>
      <c r="I15" s="28">
        <v>9.3634259259259248E-5</v>
      </c>
      <c r="J15" s="16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1р</v>
      </c>
      <c r="K15" s="15" t="s">
        <v>31</v>
      </c>
      <c r="L15" s="21" t="str">
        <f>IF(B15=0," ",VLOOKUP($B15,[1]Женщины!$B$1:$H$65536,7,FALSE))</f>
        <v>Брюхова О.Б.</v>
      </c>
    </row>
    <row r="16" spans="1:12">
      <c r="A16" s="29">
        <v>6</v>
      </c>
      <c r="B16" s="20">
        <v>298</v>
      </c>
      <c r="C16" s="21" t="str">
        <f>IF(B16=0," ",VLOOKUP(B16,[1]Женщины!B$1:H$65536,2,FALSE))</f>
        <v>Майсумова Альбина</v>
      </c>
      <c r="D16" s="22">
        <f>IF(B16=0," ",VLOOKUP($B16,[1]Женщины!$B$1:$H$65536,3,FALSE))</f>
        <v>1996</v>
      </c>
      <c r="E16" s="23" t="str">
        <f>IF(B16=0," ",IF(VLOOKUP($B16,[1]Женщины!$B$1:$H$65536,4,FALSE)=0," ",VLOOKUP($B16,[1]Женщины!$B$1:$H$65536,4,FALSE)))</f>
        <v>1р</v>
      </c>
      <c r="F16" s="21" t="str">
        <f>IF(B16=0," ",VLOOKUP($B16,[1]Женщины!$B$1:$H$65536,5,FALSE))</f>
        <v>Вологодская</v>
      </c>
      <c r="G16" s="21" t="str">
        <f>IF(B16=0," ",VLOOKUP($B16,[1]Женщины!$B$1:$H$65536,6,FALSE))</f>
        <v>Шексна, ДЮСШ</v>
      </c>
      <c r="H16" s="24">
        <v>9.768518518518519E-5</v>
      </c>
      <c r="I16" s="24"/>
      <c r="J16" s="16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2р</v>
      </c>
      <c r="K16" s="16">
        <v>13</v>
      </c>
      <c r="L16" s="21" t="str">
        <f>IF(B16=0," ",VLOOKUP($B16,[1]Женщины!$B$1:$H$65536,7,FALSE))</f>
        <v>Воробьёва О.М.</v>
      </c>
    </row>
    <row r="17" spans="1:12">
      <c r="A17" s="29">
        <v>7</v>
      </c>
      <c r="B17" s="20">
        <v>422</v>
      </c>
      <c r="C17" s="21" t="str">
        <f>IF(B17=0," ",VLOOKUP(B17,[1]Женщины!B$1:H$65536,2,FALSE))</f>
        <v>Вашакидзе Александра</v>
      </c>
      <c r="D17" s="22">
        <f>IF(B17=0," ",VLOOKUP($B17,[1]Женщины!$B$1:$H$65536,3,FALSE))</f>
        <v>1995</v>
      </c>
      <c r="E17" s="23" t="str">
        <f>IF(B17=0," ",IF(VLOOKUP($B17,[1]Женщины!$B$1:$H$65536,4,FALSE)=0," ",VLOOKUP($B17,[1]Женщины!$B$1:$H$65536,4,FALSE)))</f>
        <v>1р</v>
      </c>
      <c r="F17" s="21" t="str">
        <f>IF(B17=0," ",VLOOKUP($B17,[1]Женщины!$B$1:$H$65536,5,FALSE))</f>
        <v>Новгородская</v>
      </c>
      <c r="G17" s="21" t="str">
        <f>IF(B17=0," ",VLOOKUP($B17,[1]Женщины!$B$1:$H$65536,6,FALSE))</f>
        <v>Великий Новгород, ДЮСШ</v>
      </c>
      <c r="H17" s="31">
        <v>9.7916666666666671E-5</v>
      </c>
      <c r="I17" s="31"/>
      <c r="J17" s="16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2р</v>
      </c>
      <c r="K17" s="16">
        <v>12</v>
      </c>
      <c r="L17" s="21" t="str">
        <f>IF(B17=0," ",VLOOKUP($B17,[1]Женщины!$B$1:$H$65536,7,FALSE))</f>
        <v>Савенков П.А.</v>
      </c>
    </row>
    <row r="18" spans="1:12">
      <c r="A18" s="29">
        <v>8</v>
      </c>
      <c r="B18" s="20">
        <v>632</v>
      </c>
      <c r="C18" s="21" t="str">
        <f>IF(B18=0," ",VLOOKUP(B18,[1]Женщины!B$1:H$65536,2,FALSE))</f>
        <v>Степанова Елизавета</v>
      </c>
      <c r="D18" s="22">
        <f>IF(B18=0," ",VLOOKUP($B18,[1]Женщины!$B$1:$H$65536,3,FALSE))</f>
        <v>1996</v>
      </c>
      <c r="E18" s="23" t="str">
        <f>IF(B18=0," ",IF(VLOOKUP($B18,[1]Женщины!$B$1:$H$65536,4,FALSE)=0," ",VLOOKUP($B18,[1]Женщины!$B$1:$H$65536,4,FALSE)))</f>
        <v>1р</v>
      </c>
      <c r="F18" s="21" t="str">
        <f>IF(B18=0," ",VLOOKUP($B18,[1]Женщины!$B$1:$H$65536,5,FALSE))</f>
        <v>Вологодская</v>
      </c>
      <c r="G18" s="21" t="str">
        <f>IF(B18=0," ",VLOOKUP($B18,[1]Женщины!$B$1:$H$65536,6,FALSE))</f>
        <v>Череповец, ДЮСШ-2</v>
      </c>
      <c r="H18" s="24">
        <v>9.8148148148148151E-5</v>
      </c>
      <c r="I18" s="24"/>
      <c r="J18" s="16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2р</v>
      </c>
      <c r="K18" s="16">
        <v>11</v>
      </c>
      <c r="L18" s="21" t="str">
        <f>IF(B18=0," ",VLOOKUP($B18,[1]Женщины!$B$1:$H$65536,7,FALSE))</f>
        <v>Купцова Е.А.</v>
      </c>
    </row>
    <row r="19" spans="1:12">
      <c r="A19" s="29">
        <v>9</v>
      </c>
      <c r="B19" s="20">
        <v>305</v>
      </c>
      <c r="C19" s="21" t="str">
        <f>IF(B19=0," ",VLOOKUP(B19,[1]Женщины!B$1:H$65536,2,FALSE))</f>
        <v>Евсина Софья</v>
      </c>
      <c r="D19" s="22">
        <f>IF(B19=0," ",VLOOKUP($B19,[1]Женщины!$B$1:$H$65536,3,FALSE))</f>
        <v>1996</v>
      </c>
      <c r="E19" s="23" t="str">
        <f>IF(B19=0," ",IF(VLOOKUP($B19,[1]Женщины!$B$1:$H$65536,4,FALSE)=0," ",VLOOKUP($B19,[1]Женщины!$B$1:$H$65536,4,FALSE)))</f>
        <v>2р</v>
      </c>
      <c r="F19" s="21" t="str">
        <f>IF(B19=0," ",VLOOKUP($B19,[1]Женщины!$B$1:$H$65536,5,FALSE))</f>
        <v>Вологодская</v>
      </c>
      <c r="G19" s="21" t="str">
        <f>IF(B19=0," ",VLOOKUP($B19,[1]Женщины!$B$1:$H$65536,6,FALSE))</f>
        <v>Череповец, ДЮСШ-2</v>
      </c>
      <c r="H19" s="24">
        <v>9.8148148148148151E-5</v>
      </c>
      <c r="I19" s="24"/>
      <c r="J19" s="16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2р</v>
      </c>
      <c r="K19" s="16">
        <v>11</v>
      </c>
      <c r="L19" s="21" t="str">
        <f>IF(B19=0," ",VLOOKUP($B19,[1]Женщины!$B$1:$H$65536,7,FALSE))</f>
        <v>Лебедев А.В.</v>
      </c>
    </row>
    <row r="20" spans="1:12">
      <c r="A20" s="29">
        <v>10</v>
      </c>
      <c r="B20" s="20">
        <v>194</v>
      </c>
      <c r="C20" s="21" t="str">
        <f>IF(B20=0," ",VLOOKUP(B20,[1]Женщины!B$1:H$65536,2,FALSE))</f>
        <v>Овсянкина Екатерина</v>
      </c>
      <c r="D20" s="27">
        <f>IF(B20=0," ",VLOOKUP($B20,[1]Женщины!$B$1:$H$65536,3,FALSE))</f>
        <v>34478</v>
      </c>
      <c r="E20" s="23" t="str">
        <f>IF(B20=0," ",IF(VLOOKUP($B20,[1]Женщины!$B$1:$H$65536,4,FALSE)=0," ",VLOOKUP($B20,[1]Женщины!$B$1:$H$65536,4,FALSE)))</f>
        <v>1р</v>
      </c>
      <c r="F20" s="21" t="str">
        <f>IF(B20=0," ",VLOOKUP($B20,[1]Женщины!$B$1:$H$65536,5,FALSE))</f>
        <v>Калининградская</v>
      </c>
      <c r="G20" s="21" t="str">
        <f>IF(B20=0," ",VLOOKUP($B20,[1]Женщины!$B$1:$H$65536,6,FALSE))</f>
        <v>Калининград, СДЮСШОР-4</v>
      </c>
      <c r="H20" s="24">
        <v>9.8263888888888891E-5</v>
      </c>
      <c r="I20" s="24"/>
      <c r="J20" s="16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2р</v>
      </c>
      <c r="K20" s="16">
        <v>9</v>
      </c>
      <c r="L20" s="30" t="str">
        <f>IF(B20=0," ",VLOOKUP($B20,[1]Женщины!$B$1:$H$65536,7,FALSE))</f>
        <v>Степочкина Е.К., Тимофеева Л.А.</v>
      </c>
    </row>
    <row r="21" spans="1:12">
      <c r="A21" s="29">
        <v>11</v>
      </c>
      <c r="B21" s="32">
        <v>172</v>
      </c>
      <c r="C21" s="21" t="str">
        <f>IF(B21=0," ",VLOOKUP(B21,[1]Женщины!B$1:H$65536,2,FALSE))</f>
        <v>Шадрина Екатерина</v>
      </c>
      <c r="D21" s="22">
        <f>IF(B21=0," ",VLOOKUP($B21,[1]Женщины!$B$1:$H$65536,3,FALSE))</f>
        <v>1995</v>
      </c>
      <c r="E21" s="23" t="str">
        <f>IF(B21=0," ",IF(VLOOKUP($B21,[1]Женщины!$B$1:$H$65536,4,FALSE)=0," ",VLOOKUP($B21,[1]Женщины!$B$1:$H$65536,4,FALSE)))</f>
        <v>1р</v>
      </c>
      <c r="F21" s="21" t="str">
        <f>IF(B21=0," ",VLOOKUP($B21,[1]Женщины!$B$1:$H$65536,5,FALSE))</f>
        <v>Архангельская</v>
      </c>
      <c r="G21" s="21" t="str">
        <f>IF(B21=0," ",VLOOKUP($B21,[1]Женщины!$B$1:$H$65536,6,FALSE))</f>
        <v>Коряжма, ДЮСШ-35</v>
      </c>
      <c r="H21" s="31">
        <v>9.8379629629629631E-5</v>
      </c>
      <c r="I21" s="31"/>
      <c r="J21" s="16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2р</v>
      </c>
      <c r="K21" s="16">
        <v>8</v>
      </c>
      <c r="L21" s="21" t="str">
        <f>IF(B21=0," ",VLOOKUP($B21,[1]Женщины!$B$1:$H$65536,7,FALSE))</f>
        <v>Казанцев Л.А.</v>
      </c>
    </row>
    <row r="22" spans="1:12">
      <c r="A22" s="29">
        <v>12</v>
      </c>
      <c r="B22" s="20">
        <v>224</v>
      </c>
      <c r="C22" s="21" t="str">
        <f>IF(B22=0," ",VLOOKUP(B22,[1]Женщины!B$1:H$65536,2,FALSE))</f>
        <v>Александрийская Анастасия</v>
      </c>
      <c r="D22" s="27">
        <f>IF(B22=0," ",VLOOKUP($B22,[1]Женщины!$B$1:$H$65536,3,FALSE))</f>
        <v>35292</v>
      </c>
      <c r="E22" s="23" t="str">
        <f>IF(B22=0," ",IF(VLOOKUP($B22,[1]Женщины!$B$1:$H$65536,4,FALSE)=0," ",VLOOKUP($B22,[1]Женщины!$B$1:$H$65536,4,FALSE)))</f>
        <v>2р</v>
      </c>
      <c r="F22" s="21" t="str">
        <f>IF(B22=0," ",VLOOKUP($B22,[1]Женщины!$B$1:$H$65536,5,FALSE))</f>
        <v>Костромская</v>
      </c>
      <c r="G22" s="21" t="str">
        <f>IF(B22=0," ",VLOOKUP($B22,[1]Женщины!$B$1:$H$65536,6,FALSE))</f>
        <v>Кострома, КОСДЮСШОР</v>
      </c>
      <c r="H22" s="24">
        <v>9.9189814814814811E-5</v>
      </c>
      <c r="I22" s="24"/>
      <c r="J22" s="16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2р</v>
      </c>
      <c r="K22" s="16">
        <v>7</v>
      </c>
      <c r="L22" s="21" t="str">
        <f>IF(B22=0," ",VLOOKUP($B22,[1]Женщины!$B$1:$H$65536,7,FALSE))</f>
        <v>Куликов В.П.</v>
      </c>
    </row>
    <row r="23" spans="1:12">
      <c r="A23" s="29">
        <v>13</v>
      </c>
      <c r="B23" s="20">
        <v>347</v>
      </c>
      <c r="C23" s="21" t="str">
        <f>IF(B23=0," ",VLOOKUP(B23,[1]Женщины!B$1:H$65536,2,FALSE))</f>
        <v>Абрамова Оксана</v>
      </c>
      <c r="D23" s="27">
        <f>IF(B23=0," ",VLOOKUP($B23,[1]Женщины!$B$1:$H$65536,3,FALSE))</f>
        <v>34872</v>
      </c>
      <c r="E23" s="23" t="str">
        <f>IF(B23=0," ",IF(VLOOKUP($B23,[1]Женщины!$B$1:$H$65536,4,FALSE)=0," ",VLOOKUP($B23,[1]Женщины!$B$1:$H$65536,4,FALSE)))</f>
        <v>2р</v>
      </c>
      <c r="F23" s="21" t="str">
        <f>IF(B23=0," ",VLOOKUP($B23,[1]Женщины!$B$1:$H$65536,5,FALSE))</f>
        <v>Ивановская</v>
      </c>
      <c r="G23" s="21" t="str">
        <f>IF(B23=0," ",VLOOKUP($B23,[1]Женщины!$B$1:$H$65536,6,FALSE))</f>
        <v>Кинешма, СДЮСШОР</v>
      </c>
      <c r="H23" s="24">
        <v>9.9421296296296291E-5</v>
      </c>
      <c r="I23" s="24"/>
      <c r="J23" s="16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2р</v>
      </c>
      <c r="K23" s="16">
        <v>6</v>
      </c>
      <c r="L23" s="21" t="str">
        <f>IF(B23=0," ",VLOOKUP($B23,[1]Женщины!$B$1:$H$65536,7,FALSE))</f>
        <v>Голубева М.А.</v>
      </c>
    </row>
    <row r="24" spans="1:12">
      <c r="A24" s="29">
        <v>14</v>
      </c>
      <c r="B24" s="20">
        <v>175</v>
      </c>
      <c r="C24" s="21" t="str">
        <f>IF(B24=0," ",VLOOKUP(B24,[1]Женщины!B$1:H$65536,2,FALSE))</f>
        <v>Егорова Елизавета</v>
      </c>
      <c r="D24" s="22">
        <f>IF(B24=0," ",VLOOKUP($B24,[1]Женщины!$B$1:$H$65536,3,FALSE))</f>
        <v>1996</v>
      </c>
      <c r="E24" s="23" t="str">
        <f>IF(B24=0," ",IF(VLOOKUP($B24,[1]Женщины!$B$1:$H$65536,4,FALSE)=0," ",VLOOKUP($B24,[1]Женщины!$B$1:$H$65536,4,FALSE)))</f>
        <v>1р</v>
      </c>
      <c r="F24" s="21" t="str">
        <f>IF(B24=0," ",VLOOKUP($B24,[1]Женщины!$B$1:$H$65536,5,FALSE))</f>
        <v>Архангельская</v>
      </c>
      <c r="G24" s="21" t="str">
        <f>IF(B24=0," ",VLOOKUP($B24,[1]Женщины!$B$1:$H$65536,6,FALSE))</f>
        <v>Коряжма, ДЮСШ-35</v>
      </c>
      <c r="H24" s="24">
        <v>9.9537037037037045E-5</v>
      </c>
      <c r="I24" s="24"/>
      <c r="J24" s="16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2р</v>
      </c>
      <c r="K24" s="16">
        <v>5</v>
      </c>
      <c r="L24" s="21" t="str">
        <f>IF(B24=0," ",VLOOKUP($B24,[1]Женщины!$B$1:$H$65536,7,FALSE))</f>
        <v>Казанцев Л.А.</v>
      </c>
    </row>
    <row r="25" spans="1:12">
      <c r="A25" s="29">
        <v>15</v>
      </c>
      <c r="B25" s="20">
        <v>173</v>
      </c>
      <c r="C25" s="21" t="str">
        <f>IF(B25=0," ",VLOOKUP(B25,[1]Женщины!B$1:H$65536,2,FALSE))</f>
        <v>Ефремова Анна</v>
      </c>
      <c r="D25" s="22">
        <f>IF(B25=0," ",VLOOKUP($B25,[1]Женщины!$B$1:$H$65536,3,FALSE))</f>
        <v>1995</v>
      </c>
      <c r="E25" s="23" t="str">
        <f>IF(B25=0," ",IF(VLOOKUP($B25,[1]Женщины!$B$1:$H$65536,4,FALSE)=0," ",VLOOKUP($B25,[1]Женщины!$B$1:$H$65536,4,FALSE)))</f>
        <v>1р</v>
      </c>
      <c r="F25" s="21" t="str">
        <f>IF(B25=0," ",VLOOKUP($B25,[1]Женщины!$B$1:$H$65536,5,FALSE))</f>
        <v>Архангельская</v>
      </c>
      <c r="G25" s="21" t="str">
        <f>IF(B25=0," ",VLOOKUP($B25,[1]Женщины!$B$1:$H$65536,6,FALSE))</f>
        <v>Коряжма, ДЮСШ-35</v>
      </c>
      <c r="H25" s="24">
        <v>9.9884259259259265E-5</v>
      </c>
      <c r="I25" s="24"/>
      <c r="J25" s="16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2р</v>
      </c>
      <c r="K25" s="16">
        <v>4</v>
      </c>
      <c r="L25" s="21" t="str">
        <f>IF(B25=0," ",VLOOKUP($B25,[1]Женщины!$B$1:$H$65536,7,FALSE))</f>
        <v>Казанцев Л.А.</v>
      </c>
    </row>
    <row r="26" spans="1:12">
      <c r="A26" s="29">
        <v>16</v>
      </c>
      <c r="B26" s="20">
        <v>227</v>
      </c>
      <c r="C26" s="21" t="str">
        <f>IF(B26=0," ",VLOOKUP(B26,[1]Женщины!B$1:H$65536,2,FALSE))</f>
        <v>Баранцева Анна</v>
      </c>
      <c r="D26" s="22">
        <f>IF(B26=0," ",VLOOKUP($B26,[1]Женщины!$B$1:$H$65536,3,FALSE))</f>
        <v>1996</v>
      </c>
      <c r="E26" s="23" t="str">
        <f>IF(B26=0," ",IF(VLOOKUP($B26,[1]Женщины!$B$1:$H$65536,4,FALSE)=0," ",VLOOKUP($B26,[1]Женщины!$B$1:$H$65536,4,FALSE)))</f>
        <v>2р</v>
      </c>
      <c r="F26" s="21" t="str">
        <f>IF(B26=0," ",VLOOKUP($B26,[1]Женщины!$B$1:$H$65536,5,FALSE))</f>
        <v>Костромская</v>
      </c>
      <c r="G26" s="21" t="str">
        <f>IF(B26=0," ",VLOOKUP($B26,[1]Женщины!$B$1:$H$65536,6,FALSE))</f>
        <v>Шарья, СДЮСШОР</v>
      </c>
      <c r="H26" s="24">
        <v>1E-4</v>
      </c>
      <c r="I26" s="24"/>
      <c r="J26" s="16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2р</v>
      </c>
      <c r="K26" s="16">
        <v>3</v>
      </c>
      <c r="L26" s="21" t="str">
        <f>IF(B26=0," ",VLOOKUP($B26,[1]Женщины!$B$1:$H$65536,7,FALSE))</f>
        <v>Аскеров А.М.</v>
      </c>
    </row>
    <row r="27" spans="1:12">
      <c r="A27" s="29">
        <v>17</v>
      </c>
      <c r="B27" s="20">
        <v>418</v>
      </c>
      <c r="C27" s="21" t="str">
        <f>IF(B27=0," ",VLOOKUP(B27,[1]Женщины!B$1:H$65536,2,FALSE))</f>
        <v>Осина Анастасия</v>
      </c>
      <c r="D27" s="22">
        <f>IF(B27=0," ",VLOOKUP($B27,[1]Женщины!$B$1:$H$65536,3,FALSE))</f>
        <v>1996</v>
      </c>
      <c r="E27" s="23" t="str">
        <f>IF(B27=0," ",IF(VLOOKUP($B27,[1]Женщины!$B$1:$H$65536,4,FALSE)=0," ",VLOOKUP($B27,[1]Женщины!$B$1:$H$65536,4,FALSE)))</f>
        <v>2р</v>
      </c>
      <c r="F27" s="21" t="str">
        <f>IF(B27=0," ",VLOOKUP($B27,[1]Женщины!$B$1:$H$65536,5,FALSE))</f>
        <v>Новгородская</v>
      </c>
      <c r="G27" s="21" t="str">
        <f>IF(B27=0," ",VLOOKUP($B27,[1]Женщины!$B$1:$H$65536,6,FALSE))</f>
        <v>Великий Новгород, ДЮСШ</v>
      </c>
      <c r="H27" s="24">
        <v>1.0023148148148148E-4</v>
      </c>
      <c r="I27" s="33"/>
      <c r="J27" s="16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3р</v>
      </c>
      <c r="K27" s="16">
        <v>2</v>
      </c>
      <c r="L27" s="21" t="str">
        <f>IF(B27=0," ",VLOOKUP($B27,[1]Женщины!$B$1:$H$65536,7,FALSE))</f>
        <v>Савенков П.А.</v>
      </c>
    </row>
    <row r="28" spans="1:12">
      <c r="A28" s="29">
        <v>18</v>
      </c>
      <c r="B28" s="20">
        <v>174</v>
      </c>
      <c r="C28" s="21" t="str">
        <f>IF(B28=0," ",VLOOKUP(B28,[1]Женщины!B$1:H$65536,2,FALSE))</f>
        <v>Кибалина Ольга</v>
      </c>
      <c r="D28" s="22">
        <f>IF(B28=0," ",VLOOKUP($B28,[1]Женщины!$B$1:$H$65536,3,FALSE))</f>
        <v>1996</v>
      </c>
      <c r="E28" s="23" t="str">
        <f>IF(B28=0," ",IF(VLOOKUP($B28,[1]Женщины!$B$1:$H$65536,4,FALSE)=0," ",VLOOKUP($B28,[1]Женщины!$B$1:$H$65536,4,FALSE)))</f>
        <v>1р</v>
      </c>
      <c r="F28" s="21" t="str">
        <f>IF(B28=0," ",VLOOKUP($B28,[1]Женщины!$B$1:$H$65536,5,FALSE))</f>
        <v>Архангельская</v>
      </c>
      <c r="G28" s="21" t="str">
        <f>IF(B28=0," ",VLOOKUP($B28,[1]Женщины!$B$1:$H$65536,6,FALSE))</f>
        <v>Коряжма, ДЮСШ-35</v>
      </c>
      <c r="H28" s="24">
        <v>1.0046296296296296E-4</v>
      </c>
      <c r="I28" s="24"/>
      <c r="J28" s="16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3р</v>
      </c>
      <c r="K28" s="16">
        <v>1</v>
      </c>
      <c r="L28" s="21" t="str">
        <f>IF(B28=0," ",VLOOKUP($B28,[1]Женщины!$B$1:$H$65536,7,FALSE))</f>
        <v>Казанцев Л.А.</v>
      </c>
    </row>
    <row r="29" spans="1:12">
      <c r="A29" s="29">
        <v>19</v>
      </c>
      <c r="B29" s="20">
        <v>390</v>
      </c>
      <c r="C29" s="21" t="str">
        <f>IF(B29=0," ",VLOOKUP(B29,[1]Женщины!B$1:H$65536,2,FALSE))</f>
        <v>Жуковская Ксения</v>
      </c>
      <c r="D29" s="22">
        <f>IF(B29=0," ",VLOOKUP($B29,[1]Женщины!$B$1:$H$65536,3,FALSE))</f>
        <v>1996</v>
      </c>
      <c r="E29" s="23" t="str">
        <f>IF(B29=0," ",IF(VLOOKUP($B29,[1]Женщины!$B$1:$H$65536,4,FALSE)=0," ",VLOOKUP($B29,[1]Женщины!$B$1:$H$65536,4,FALSE)))</f>
        <v>2р</v>
      </c>
      <c r="F29" s="21" t="str">
        <f>IF(B29=0," ",VLOOKUP($B29,[1]Женщины!$B$1:$H$65536,5,FALSE))</f>
        <v>респ-ка Коми</v>
      </c>
      <c r="G29" s="21" t="str">
        <f>IF(B29=0," ",VLOOKUP($B29,[1]Женщины!$B$1:$H$65536,6,FALSE))</f>
        <v>Сыктывкар, КДЮСШ-1</v>
      </c>
      <c r="H29" s="24">
        <v>1.0266203703703703E-4</v>
      </c>
      <c r="I29" s="24"/>
      <c r="J29" s="16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3р</v>
      </c>
      <c r="K29" s="16">
        <v>1</v>
      </c>
      <c r="L29" s="21" t="str">
        <f>IF(B29=0," ",VLOOKUP($B29,[1]Женщины!$B$1:$H$65536,7,FALSE))</f>
        <v>Шокшуева Ю.В</v>
      </c>
    </row>
    <row r="30" spans="1:12">
      <c r="A30" s="29"/>
      <c r="B30" s="20">
        <v>178</v>
      </c>
      <c r="C30" s="21" t="str">
        <f>IF(B30=0," ",VLOOKUP(B30,[1]Женщины!B$1:H$65536,2,FALSE))</f>
        <v>Матова Марина</v>
      </c>
      <c r="D30" s="22">
        <f>IF(B30=0," ",VLOOKUP($B30,[1]Женщины!$B$1:$H$65536,3,FALSE))</f>
        <v>1997</v>
      </c>
      <c r="E30" s="23" t="str">
        <f>IF(B30=0," ",IF(VLOOKUP($B30,[1]Женщины!$B$1:$H$65536,4,FALSE)=0," ",VLOOKUP($B30,[1]Женщины!$B$1:$H$65536,4,FALSE)))</f>
        <v>1р</v>
      </c>
      <c r="F30" s="21" t="str">
        <f>IF(B30=0," ",VLOOKUP($B30,[1]Женщины!$B$1:$H$65536,5,FALSE))</f>
        <v>Архангельская</v>
      </c>
      <c r="G30" s="21" t="str">
        <f>IF(B30=0," ",VLOOKUP($B30,[1]Женщины!$B$1:$H$65536,6,FALSE))</f>
        <v>Архангельск, ДЮСШ-1</v>
      </c>
      <c r="H30" s="34" t="s">
        <v>32</v>
      </c>
      <c r="I30" s="24"/>
      <c r="J30" s="16"/>
      <c r="K30" s="16" t="s">
        <v>31</v>
      </c>
      <c r="L30" s="21" t="str">
        <f>IF(B30=0," ",VLOOKUP($B30,[1]Женщины!$B$1:$H$65536,7,FALSE))</f>
        <v>Брюхова О.Б.</v>
      </c>
    </row>
    <row r="31" spans="1:12" ht="15.75" thickBot="1">
      <c r="A31" s="35"/>
      <c r="B31" s="36"/>
      <c r="C31" s="37"/>
      <c r="D31" s="38"/>
      <c r="E31" s="39"/>
      <c r="F31" s="37"/>
      <c r="G31" s="37"/>
      <c r="H31" s="40"/>
      <c r="I31" s="41"/>
      <c r="J31" s="42"/>
      <c r="K31" s="42"/>
      <c r="L31" s="37"/>
    </row>
    <row r="32" spans="1:12" ht="23.25" thickTop="1">
      <c r="A32" s="382" t="s">
        <v>1</v>
      </c>
      <c r="B32" s="382"/>
      <c r="C32" s="382"/>
      <c r="D32" s="382"/>
      <c r="E32" s="382"/>
      <c r="F32" s="382"/>
      <c r="G32" s="382"/>
      <c r="H32" s="382"/>
      <c r="I32" s="382"/>
      <c r="J32" s="382"/>
      <c r="K32" s="382"/>
      <c r="L32" s="382"/>
    </row>
    <row r="33" spans="1:12" ht="20.25">
      <c r="A33" s="383" t="s">
        <v>3</v>
      </c>
      <c r="B33" s="383"/>
      <c r="C33" s="383"/>
      <c r="D33" s="383"/>
      <c r="E33" s="383"/>
      <c r="F33" s="383"/>
      <c r="G33" s="383"/>
      <c r="H33" s="383"/>
      <c r="I33" s="383"/>
      <c r="J33" s="383"/>
      <c r="K33" s="383"/>
      <c r="L33" s="383"/>
    </row>
    <row r="34" spans="1:12" ht="18">
      <c r="A34" s="1"/>
      <c r="B34" s="2"/>
      <c r="C34" s="2"/>
      <c r="D34" s="2"/>
      <c r="E34" s="2"/>
      <c r="F34" s="2" t="s">
        <v>5</v>
      </c>
      <c r="G34" s="2"/>
      <c r="H34" s="2"/>
      <c r="I34" s="2"/>
      <c r="J34" s="2"/>
      <c r="K34" s="2"/>
      <c r="L34" s="2"/>
    </row>
    <row r="35" spans="1:12" ht="15.75">
      <c r="A35" s="1"/>
      <c r="B35" s="3"/>
      <c r="C35" s="3"/>
      <c r="D35" s="3"/>
      <c r="E35" s="3"/>
      <c r="F35" s="384" t="s">
        <v>7</v>
      </c>
      <c r="G35" s="384"/>
      <c r="H35" s="3"/>
      <c r="I35"/>
      <c r="K35" s="4" t="s">
        <v>8</v>
      </c>
    </row>
    <row r="36" spans="1:12" ht="15.75">
      <c r="A36" s="1" t="s">
        <v>14</v>
      </c>
      <c r="B36" s="3"/>
      <c r="C36" s="3"/>
      <c r="D36" s="3"/>
      <c r="E36" s="3"/>
      <c r="F36" s="44"/>
      <c r="G36" s="44"/>
      <c r="H36" s="3"/>
      <c r="I36"/>
      <c r="K36" s="6" t="s">
        <v>10</v>
      </c>
      <c r="L36" s="6"/>
    </row>
    <row r="37" spans="1:12">
      <c r="A37" s="379" t="s">
        <v>17</v>
      </c>
      <c r="B37" s="379" t="s">
        <v>18</v>
      </c>
      <c r="C37" s="379" t="s">
        <v>19</v>
      </c>
      <c r="D37" s="372" t="s">
        <v>20</v>
      </c>
      <c r="E37" s="372" t="s">
        <v>21</v>
      </c>
      <c r="F37" s="372" t="s">
        <v>22</v>
      </c>
      <c r="G37" s="372" t="s">
        <v>23</v>
      </c>
      <c r="H37" s="380" t="s">
        <v>24</v>
      </c>
      <c r="I37" s="381"/>
      <c r="J37" s="379" t="s">
        <v>25</v>
      </c>
      <c r="K37" s="372" t="s">
        <v>26</v>
      </c>
      <c r="L37" s="374" t="s">
        <v>27</v>
      </c>
    </row>
    <row r="38" spans="1:12">
      <c r="A38" s="373"/>
      <c r="B38" s="373"/>
      <c r="C38" s="373"/>
      <c r="D38" s="373"/>
      <c r="E38" s="373"/>
      <c r="F38" s="373"/>
      <c r="G38" s="373"/>
      <c r="H38" s="14" t="s">
        <v>28</v>
      </c>
      <c r="I38" s="14" t="s">
        <v>29</v>
      </c>
      <c r="J38" s="373"/>
      <c r="K38" s="373"/>
      <c r="L38" s="375"/>
    </row>
    <row r="39" spans="1:12" ht="15.75">
      <c r="A39" s="29"/>
      <c r="B39" s="20"/>
      <c r="C39" s="21"/>
      <c r="D39" s="27"/>
      <c r="E39" s="23"/>
      <c r="F39" s="21"/>
      <c r="G39" s="21"/>
      <c r="H39" s="31"/>
      <c r="I39" s="377" t="s">
        <v>12</v>
      </c>
      <c r="J39" s="377"/>
      <c r="K39" s="45"/>
      <c r="L39" s="46" t="s">
        <v>33</v>
      </c>
    </row>
    <row r="40" spans="1:12">
      <c r="A40" s="15"/>
      <c r="B40" s="15"/>
      <c r="C40" s="15"/>
      <c r="D40" s="16"/>
      <c r="E40" s="15"/>
      <c r="F40" s="376" t="s">
        <v>34</v>
      </c>
      <c r="G40" s="376"/>
      <c r="H40" s="33"/>
      <c r="I40" s="377" t="s">
        <v>15</v>
      </c>
      <c r="J40" s="377"/>
      <c r="K40" s="45"/>
      <c r="L40" s="46" t="s">
        <v>35</v>
      </c>
    </row>
    <row r="41" spans="1:12">
      <c r="A41" s="19">
        <v>1</v>
      </c>
      <c r="B41" s="20">
        <v>431</v>
      </c>
      <c r="C41" s="21" t="str">
        <f>IF(B41=0," ",VLOOKUP(B41,[1]Женщины!B$1:H$65536,2,FALSE))</f>
        <v>Алешина Вероника</v>
      </c>
      <c r="D41" s="22">
        <f>IF(B41=0," ",VLOOKUP($B41,[1]Женщины!$B$1:$H$65536,3,FALSE))</f>
        <v>1994</v>
      </c>
      <c r="E41" s="23" t="str">
        <f>IF(B41=0," ",IF(VLOOKUP($B41,[1]Женщины!$B$1:$H$65536,4,FALSE)=0," ",VLOOKUP($B41,[1]Женщины!$B$1:$H$65536,4,FALSE)))</f>
        <v>КМС</v>
      </c>
      <c r="F41" s="21" t="str">
        <f>IF(B41=0," ",VLOOKUP($B41,[1]Женщины!$B$1:$H$65536,5,FALSE))</f>
        <v>Новгородская</v>
      </c>
      <c r="G41" s="21" t="str">
        <f>IF(B41=0," ",VLOOKUP($B41,[1]Женщины!$B$1:$H$65536,6,FALSE))</f>
        <v>Великий Новгород, ДЮСШ</v>
      </c>
      <c r="H41" s="31">
        <v>9.3055555555555535E-5</v>
      </c>
      <c r="I41" s="25">
        <v>9.3981481481481468E-5</v>
      </c>
      <c r="J41" s="16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1р</v>
      </c>
      <c r="K41" s="16">
        <v>20</v>
      </c>
      <c r="L41" s="21" t="str">
        <f>IF(B41=0," ",VLOOKUP($B41,[1]Женщины!$B$1:$H$65536,7,FALSE))</f>
        <v>Соколов П.А.</v>
      </c>
    </row>
    <row r="42" spans="1:12">
      <c r="A42" s="19">
        <v>2</v>
      </c>
      <c r="B42" s="20">
        <v>484</v>
      </c>
      <c r="C42" s="21" t="str">
        <f>IF(B42=0," ",VLOOKUP(B42,[1]Женщины!B$1:H$65536,2,FALSE))</f>
        <v>Тарасова Мария</v>
      </c>
      <c r="D42" s="22">
        <f>IF(B42=0," ",VLOOKUP($B42,[1]Женщины!$B$1:$H$65536,3,FALSE))</f>
        <v>1994</v>
      </c>
      <c r="E42" s="23" t="str">
        <f>IF(B42=0," ",IF(VLOOKUP($B42,[1]Женщины!$B$1:$H$65536,4,FALSE)=0," ",VLOOKUP($B42,[1]Женщины!$B$1:$H$65536,4,FALSE)))</f>
        <v>1р</v>
      </c>
      <c r="F42" s="21" t="str">
        <f>IF(B42=0," ",VLOOKUP($B42,[1]Женщины!$B$1:$H$65536,5,FALSE))</f>
        <v>Владимирская</v>
      </c>
      <c r="G42" s="21" t="str">
        <f>IF(B42=0," ",VLOOKUP($B42,[1]Женщины!$B$1:$H$65536,6,FALSE))</f>
        <v>Владимир, СДЮСШОР-7</v>
      </c>
      <c r="H42" s="31">
        <v>9.4907407407407389E-5</v>
      </c>
      <c r="I42" s="25">
        <v>9.5486111111111116E-5</v>
      </c>
      <c r="J42" s="16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1р</v>
      </c>
      <c r="K42" s="16">
        <v>17</v>
      </c>
      <c r="L42" s="21" t="str">
        <f>IF(B42=0," ",VLOOKUP($B42,[1]Женщины!$B$1:$H$65536,7,FALSE))</f>
        <v>Морочко М.А.</v>
      </c>
    </row>
    <row r="43" spans="1:12">
      <c r="A43" s="19">
        <v>3</v>
      </c>
      <c r="B43" s="20">
        <v>387</v>
      </c>
      <c r="C43" s="21" t="str">
        <f>IF(B43=0," ",VLOOKUP(B43,[1]Женщины!B$1:H$65536,2,FALSE))</f>
        <v>Деревцова Варвара</v>
      </c>
      <c r="D43" s="22">
        <f>IF(B43=0," ",VLOOKUP($B43,[1]Женщины!$B$1:$H$65536,3,FALSE))</f>
        <v>1993</v>
      </c>
      <c r="E43" s="23" t="str">
        <f>IF(B43=0," ",IF(VLOOKUP($B43,[1]Женщины!$B$1:$H$65536,4,FALSE)=0," ",VLOOKUP($B43,[1]Женщины!$B$1:$H$65536,4,FALSE)))</f>
        <v>1р</v>
      </c>
      <c r="F43" s="21" t="str">
        <f>IF(B43=0," ",VLOOKUP($B43,[1]Женщины!$B$1:$H$65536,5,FALSE))</f>
        <v>респ-ка Коми</v>
      </c>
      <c r="G43" s="21" t="str">
        <f>IF(B43=0," ",VLOOKUP($B43,[1]Женщины!$B$1:$H$65536,6,FALSE))</f>
        <v>Сыктывкар, КДЮСШ-1</v>
      </c>
      <c r="H43" s="31">
        <v>9.525462962962965E-5</v>
      </c>
      <c r="I43" s="28">
        <v>9.5601851851851856E-5</v>
      </c>
      <c r="J43" s="16" t="str">
        <f>IF(H43=0," ",IF(H43&lt;=[1]Разряды!$D$30,[1]Разряды!$D$3,IF(H43&lt;=[1]Разряды!$E$30,[1]Разряды!$E$3,IF(H43&lt;=[1]Разряды!$F$30,[1]Разряды!$F$3,IF(H43&lt;=[1]Разряды!$G$30,[1]Разряды!$G$3,IF(H43&lt;=[1]Разряды!$H$30,[1]Разряды!$H$3,IF(H43&lt;=[1]Разряды!$I$30,[1]Разряды!$I$3,IF(H43&lt;=[1]Разряды!$J$30,[1]Разряды!$J$3,"б/р"))))))))</f>
        <v>1р</v>
      </c>
      <c r="K43" s="16">
        <v>15</v>
      </c>
      <c r="L43" s="21" t="str">
        <f>IF(B43=0," ",VLOOKUP($B43,[1]Женщины!$B$1:$H$65536,7,FALSE))</f>
        <v>Панюкова М.А.</v>
      </c>
    </row>
    <row r="44" spans="1:12">
      <c r="A44" s="29">
        <v>4</v>
      </c>
      <c r="B44" s="20">
        <v>363</v>
      </c>
      <c r="C44" s="21" t="str">
        <f>IF(B44=0," ",VLOOKUP(B44,[1]Женщины!B$1:H$65536,2,FALSE))</f>
        <v>Фёдорова Наталья</v>
      </c>
      <c r="D44" s="27">
        <f>IF(B44=0," ",VLOOKUP($B44,[1]Женщины!$B$1:$H$65536,3,FALSE))</f>
        <v>34122</v>
      </c>
      <c r="E44" s="23" t="str">
        <f>IF(B44=0," ",IF(VLOOKUP($B44,[1]Женщины!$B$1:$H$65536,4,FALSE)=0," ",VLOOKUP($B44,[1]Женщины!$B$1:$H$65536,4,FALSE)))</f>
        <v>1р</v>
      </c>
      <c r="F44" s="21" t="str">
        <f>IF(B44=0," ",VLOOKUP($B44,[1]Женщины!$B$1:$H$65536,5,FALSE))</f>
        <v>Псковская</v>
      </c>
      <c r="G44" s="21" t="str">
        <f>IF(B44=0," ",VLOOKUP($B44,[1]Женщины!$B$1:$H$65536,6,FALSE))</f>
        <v>Великие Луки</v>
      </c>
      <c r="H44" s="31">
        <v>9.5601851851851856E-5</v>
      </c>
      <c r="I44" s="28">
        <v>9.5717592592592596E-5</v>
      </c>
      <c r="J44" s="16" t="str">
        <f>IF(H44=0," ",IF(H44&lt;=[1]Разряды!$D$30,[1]Разряды!$D$3,IF(H44&lt;=[1]Разряды!$E$30,[1]Разряды!$E$3,IF(H44&lt;=[1]Разряды!$F$30,[1]Разряды!$F$3,IF(H44&lt;=[1]Разряды!$G$30,[1]Разряды!$G$3,IF(H44&lt;=[1]Разряды!$H$30,[1]Разряды!$H$3,IF(H44&lt;=[1]Разряды!$I$30,[1]Разряды!$I$3,IF(H44&lt;=[1]Разряды!$J$30,[1]Разряды!$J$3,"б/р"))))))))</f>
        <v>2р</v>
      </c>
      <c r="K44" s="16">
        <v>14</v>
      </c>
      <c r="L44" s="21" t="str">
        <f>IF(B44=0," ",VLOOKUP($B44,[1]Женщины!$B$1:$H$65536,7,FALSE))</f>
        <v>Ершов В.Ю.</v>
      </c>
    </row>
    <row r="45" spans="1:12" ht="22.5">
      <c r="A45" s="29">
        <v>5</v>
      </c>
      <c r="B45" s="20">
        <v>455</v>
      </c>
      <c r="C45" s="50" t="str">
        <f>IF(B45=0," ",VLOOKUP(B45,[1]Женщины!B$1:H$65536,2,FALSE))</f>
        <v>Милер Валерия</v>
      </c>
      <c r="D45" s="51">
        <f>IF(B45=0," ",VLOOKUP($B45,[1]Женщины!$B$1:$H$65536,3,FALSE))</f>
        <v>34631</v>
      </c>
      <c r="E45" s="52" t="str">
        <f>IF(B45=0," ",IF(VLOOKUP($B45,[1]Женщины!$B$1:$H$65536,4,FALSE)=0," ",VLOOKUP($B45,[1]Женщины!$B$1:$H$65536,4,FALSE)))</f>
        <v>1р</v>
      </c>
      <c r="F45" s="50" t="str">
        <f>IF(B45=0," ",VLOOKUP($B45,[1]Женщины!$B$1:$H$65536,5,FALSE))</f>
        <v>Мурманская</v>
      </c>
      <c r="G45" s="53" t="str">
        <f>IF(B45=0," ",VLOOKUP($B45,[1]Женщины!$B$1:$H$65536,6,FALSE))</f>
        <v>Североморск-Мурманск, СДЮСШОР-4, Динамо</v>
      </c>
      <c r="H45" s="24">
        <v>9.6064814814814816E-5</v>
      </c>
      <c r="I45" s="28">
        <v>9.5717592592592596E-5</v>
      </c>
      <c r="J45" s="54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2р</v>
      </c>
      <c r="K45" s="54">
        <v>13</v>
      </c>
      <c r="L45" s="55" t="str">
        <f>IF(B45=0," ",VLOOKUP($B45,[1]Женщины!$B$1:$H$65536,7,FALSE))</f>
        <v>Агупова А.В., Фарутин Н.В.</v>
      </c>
    </row>
    <row r="46" spans="1:12">
      <c r="A46" s="29">
        <v>6</v>
      </c>
      <c r="B46" s="20">
        <v>167</v>
      </c>
      <c r="C46" s="21" t="str">
        <f>IF(B46=0," ",VLOOKUP(B46,[1]Женщины!B$1:H$65536,2,FALSE))</f>
        <v>Кончакова Дарья</v>
      </c>
      <c r="D46" s="27">
        <f>IF(B46=0," ",VLOOKUP($B46,[1]Женщины!$B$1:$H$65536,3,FALSE))</f>
        <v>34611</v>
      </c>
      <c r="E46" s="23" t="str">
        <f>IF(B46=0," ",IF(VLOOKUP($B46,[1]Женщины!$B$1:$H$65536,4,FALSE)=0," ",VLOOKUP($B46,[1]Женщины!$B$1:$H$65536,4,FALSE)))</f>
        <v>1р</v>
      </c>
      <c r="F46" s="21" t="str">
        <f>IF(B46=0," ",VLOOKUP($B46,[1]Женщины!$B$1:$H$65536,5,FALSE))</f>
        <v>Архангельская</v>
      </c>
      <c r="G46" s="21" t="str">
        <f>IF(B46=0," ",VLOOKUP($B46,[1]Женщины!$B$1:$H$65536,6,FALSE))</f>
        <v>Архангельск, ДЮСШ-1</v>
      </c>
      <c r="H46" s="24">
        <v>9.6412037037037036E-5</v>
      </c>
      <c r="I46" s="24"/>
      <c r="J46" s="16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2р</v>
      </c>
      <c r="K46" s="16" t="s">
        <v>31</v>
      </c>
      <c r="L46" s="21" t="str">
        <f>IF(B46=0," ",VLOOKUP($B46,[1]Женщины!$B$1:$H$65536,7,FALSE))</f>
        <v>Луцева И.В.</v>
      </c>
    </row>
    <row r="47" spans="1:12" ht="15.75" thickBot="1">
      <c r="A47" s="35"/>
      <c r="B47" s="36"/>
      <c r="C47" s="37" t="str">
        <f>IF(B47=0," ",VLOOKUP(B47,[1]Женщины!B$1:H$65536,2,FALSE))</f>
        <v xml:space="preserve"> </v>
      </c>
      <c r="D47" s="58" t="str">
        <f>IF(B47=0," ",VLOOKUP($B47,[1]Женщины!$B$1:$H$65536,3,FALSE))</f>
        <v xml:space="preserve"> </v>
      </c>
      <c r="E47" s="39" t="str">
        <f>IF(B47=0," ",IF(VLOOKUP($B47,[1]Женщины!$B$1:$H$65536,4,FALSE)=0," ",VLOOKUP($B47,[1]Женщины!$B$1:$H$65536,4,FALSE)))</f>
        <v xml:space="preserve"> </v>
      </c>
      <c r="F47" s="37" t="str">
        <f>IF(B47=0," ",VLOOKUP($B47,[1]Женщины!$B$1:$H$65536,5,FALSE))</f>
        <v xml:space="preserve"> </v>
      </c>
      <c r="G47" s="37" t="str">
        <f>IF(B47=0," ",VLOOKUP($B47,[1]Женщины!$B$1:$H$65536,6,FALSE))</f>
        <v xml:space="preserve"> </v>
      </c>
      <c r="H47" s="59"/>
      <c r="I47" s="41"/>
      <c r="J47" s="42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 xml:space="preserve"> </v>
      </c>
      <c r="K47" s="42"/>
      <c r="L47" s="37" t="str">
        <f>IF(B47=0," ",VLOOKUP($B47,[1]Женщины!$B$1:$H$65536,7,FALSE))</f>
        <v xml:space="preserve"> </v>
      </c>
    </row>
    <row r="48" spans="1:12" ht="23.25" thickTop="1">
      <c r="A48" s="382" t="s">
        <v>1</v>
      </c>
      <c r="B48" s="382"/>
      <c r="C48" s="382"/>
      <c r="D48" s="382"/>
      <c r="E48" s="382"/>
      <c r="F48" s="382"/>
      <c r="G48" s="382"/>
      <c r="H48" s="382"/>
      <c r="I48" s="382"/>
      <c r="J48" s="382"/>
      <c r="K48" s="382"/>
      <c r="L48" s="382"/>
    </row>
    <row r="49" spans="1:12" ht="20.25">
      <c r="A49" s="383" t="s">
        <v>38</v>
      </c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</row>
    <row r="50" spans="1:12" ht="18">
      <c r="A50" s="1"/>
      <c r="B50" s="2"/>
      <c r="C50" s="2"/>
      <c r="D50" s="2"/>
      <c r="E50" s="2"/>
      <c r="F50" s="2" t="s">
        <v>5</v>
      </c>
      <c r="G50" s="2"/>
      <c r="H50" s="2"/>
      <c r="I50" s="2"/>
      <c r="J50" s="2"/>
      <c r="K50" s="2"/>
      <c r="L50" s="2"/>
    </row>
    <row r="51" spans="1:12" ht="15.75">
      <c r="A51" s="1"/>
      <c r="B51" s="3"/>
      <c r="C51" s="3"/>
      <c r="D51" s="3"/>
      <c r="E51" s="3"/>
      <c r="F51" s="384" t="s">
        <v>7</v>
      </c>
      <c r="G51" s="384"/>
      <c r="H51" s="3"/>
      <c r="I51"/>
      <c r="K51" s="4" t="s">
        <v>8</v>
      </c>
    </row>
    <row r="52" spans="1:12">
      <c r="A52" s="1"/>
      <c r="B52" s="4"/>
      <c r="C52" s="5"/>
      <c r="F52" s="1"/>
      <c r="G52" s="1"/>
      <c r="H52" s="6"/>
      <c r="I52" s="6"/>
      <c r="J52" s="6"/>
      <c r="K52" s="6" t="s">
        <v>10</v>
      </c>
      <c r="L52" s="6"/>
    </row>
    <row r="53" spans="1:12" ht="18.75">
      <c r="A53" s="7"/>
      <c r="B53" s="4"/>
      <c r="C53" s="4"/>
      <c r="E53" s="8"/>
      <c r="F53" s="1"/>
      <c r="G53" s="1"/>
      <c r="H53" s="8"/>
      <c r="I53" s="385" t="s">
        <v>12</v>
      </c>
      <c r="J53" s="385"/>
      <c r="K53" s="9"/>
      <c r="L53" s="6" t="s">
        <v>39</v>
      </c>
    </row>
    <row r="54" spans="1:12">
      <c r="A54" s="1" t="s">
        <v>14</v>
      </c>
      <c r="B54" s="4"/>
      <c r="C54" s="4"/>
      <c r="D54" s="10"/>
      <c r="E54" s="10"/>
      <c r="F54" s="1"/>
      <c r="G54" s="1"/>
      <c r="H54" s="11"/>
      <c r="I54" s="378" t="s">
        <v>15</v>
      </c>
      <c r="J54" s="378"/>
      <c r="K54" s="12"/>
      <c r="L54" s="6" t="s">
        <v>40</v>
      </c>
    </row>
    <row r="55" spans="1:12">
      <c r="A55" s="379" t="s">
        <v>17</v>
      </c>
      <c r="B55" s="379" t="s">
        <v>18</v>
      </c>
      <c r="C55" s="379" t="s">
        <v>19</v>
      </c>
      <c r="D55" s="372" t="s">
        <v>20</v>
      </c>
      <c r="E55" s="372" t="s">
        <v>21</v>
      </c>
      <c r="F55" s="372" t="s">
        <v>22</v>
      </c>
      <c r="G55" s="372" t="s">
        <v>23</v>
      </c>
      <c r="H55" s="380" t="s">
        <v>24</v>
      </c>
      <c r="I55" s="381"/>
      <c r="J55" s="379" t="s">
        <v>25</v>
      </c>
      <c r="K55" s="372" t="s">
        <v>26</v>
      </c>
      <c r="L55" s="374" t="s">
        <v>27</v>
      </c>
    </row>
    <row r="56" spans="1:12">
      <c r="A56" s="373"/>
      <c r="B56" s="373"/>
      <c r="C56" s="373"/>
      <c r="D56" s="373"/>
      <c r="E56" s="373"/>
      <c r="F56" s="373"/>
      <c r="G56" s="373"/>
      <c r="H56" s="14" t="s">
        <v>28</v>
      </c>
      <c r="I56" s="14" t="s">
        <v>29</v>
      </c>
      <c r="J56" s="373"/>
      <c r="K56" s="373"/>
      <c r="L56" s="375"/>
    </row>
    <row r="57" spans="1:12">
      <c r="A57" s="15"/>
      <c r="B57" s="15"/>
      <c r="C57" s="15"/>
      <c r="D57" s="16"/>
      <c r="E57" s="15"/>
      <c r="F57" s="376" t="s">
        <v>41</v>
      </c>
      <c r="G57" s="376"/>
      <c r="H57" s="17"/>
      <c r="I57" s="18"/>
    </row>
    <row r="58" spans="1:12" ht="22.5">
      <c r="A58" s="19">
        <v>1</v>
      </c>
      <c r="B58" s="20">
        <v>190</v>
      </c>
      <c r="C58" s="60" t="str">
        <f>IF(B58=0," ",VLOOKUP(B58,[1]Женщины!B$1:H$65536,2,FALSE))</f>
        <v>Пахолкова Анастасия</v>
      </c>
      <c r="D58" s="51">
        <f>IF(B58=0," ",VLOOKUP($B58,[1]Женщины!$B$1:$H$65536,3,FALSE))</f>
        <v>33661</v>
      </c>
      <c r="E58" s="52" t="str">
        <f>IF(B58=0," ",IF(VLOOKUP($B58,[1]Женщины!$B$1:$H$65536,4,FALSE)=0," ",VLOOKUP($B58,[1]Женщины!$B$1:$H$65536,4,FALSE)))</f>
        <v>КМС</v>
      </c>
      <c r="F58" s="60" t="str">
        <f>IF(B58=0," ",VLOOKUP($B58,[1]Женщины!$B$1:$H$65536,5,FALSE))</f>
        <v>Калининградская</v>
      </c>
      <c r="G58" s="60" t="str">
        <f>IF(B58=0," ",VLOOKUP($B58,[1]Женщины!$B$1:$H$65536,6,FALSE))</f>
        <v>Калининград, УОР</v>
      </c>
      <c r="H58" s="24">
        <v>9.1319444444444448E-5</v>
      </c>
      <c r="I58" s="28">
        <v>9.0162037037037034E-5</v>
      </c>
      <c r="J58" s="29" t="str">
        <f>IF(H58=0," ",IF(H58&lt;=[1]Разряды!$D$30,[1]Разряды!$D$3,IF(H58&lt;=[1]Разряды!$E$30,[1]Разряды!$E$3,IF(H58&lt;=[1]Разряды!$F$30,[1]Разряды!$F$3,IF(H58&lt;=[1]Разряды!$G$30,[1]Разряды!$G$3,IF(H58&lt;=[1]Разряды!$H$30,[1]Разряды!$H$3,IF(H58&lt;=[1]Разряды!$I$30,[1]Разряды!$I$3,IF(H58&lt;=[1]Разряды!$J$30,[1]Разряды!$J$3,"б/р"))))))))</f>
        <v>1р</v>
      </c>
      <c r="K58" s="29">
        <v>20</v>
      </c>
      <c r="L58" s="61" t="str">
        <f>IF(B58=0," ",VLOOKUP($B58,[1]Женщины!$B$1:$H$65536,7,FALSE))</f>
        <v>Антунович Г.П., Лещинский В.В., Лобков В.Г.</v>
      </c>
    </row>
    <row r="59" spans="1:12">
      <c r="A59" s="19">
        <v>2</v>
      </c>
      <c r="B59" s="20">
        <v>328</v>
      </c>
      <c r="C59" s="21" t="str">
        <f>IF(B59=0," ",VLOOKUP(B59,[1]Женщины!B$1:H$65536,2,FALSE))</f>
        <v>Сенникова Дарья</v>
      </c>
      <c r="D59" s="27">
        <f>IF(B59=0," ",VLOOKUP($B59,[1]Женщины!$B$1:$H$65536,3,FALSE))</f>
        <v>33770</v>
      </c>
      <c r="E59" s="23" t="str">
        <f>IF(B59=0," ",IF(VLOOKUP($B59,[1]Женщины!$B$1:$H$65536,4,FALSE)=0," ",VLOOKUP($B59,[1]Женщины!$B$1:$H$65536,4,FALSE)))</f>
        <v>КМС</v>
      </c>
      <c r="F59" s="21" t="str">
        <f>IF(B59=0," ",VLOOKUP($B59,[1]Женщины!$B$1:$H$65536,5,FALSE))</f>
        <v>Ивановская</v>
      </c>
      <c r="G59" s="21" t="str">
        <f>IF(B59=0," ",VLOOKUP($B59,[1]Женщины!$B$1:$H$65536,6,FALSE))</f>
        <v>Иваново, Профсоюзы</v>
      </c>
      <c r="H59" s="31">
        <v>9.1782407407407394E-5</v>
      </c>
      <c r="I59" s="25">
        <v>9.1435185185185188E-5</v>
      </c>
      <c r="J59" s="16" t="str">
        <f>IF(H59=0," ",IF(H59&lt;=[1]Разряды!$D$30,[1]Разряды!$D$3,IF(H59&lt;=[1]Разряды!$E$30,[1]Разряды!$E$3,IF(H59&lt;=[1]Разряды!$F$30,[1]Разряды!$F$3,IF(H59&lt;=[1]Разряды!$G$30,[1]Разряды!$G$3,IF(H59&lt;=[1]Разряды!$H$30,[1]Разряды!$H$3,IF(H59&lt;=[1]Разряды!$I$30,[1]Разряды!$I$3,IF(H59&lt;=[1]Разряды!$J$30,[1]Разряды!$J$3,"б/р"))))))))</f>
        <v>1р</v>
      </c>
      <c r="K59" s="16">
        <v>17</v>
      </c>
      <c r="L59" s="21" t="str">
        <f>IF(B59=0," ",VLOOKUP($B59,[1]Женщины!$B$1:$H$65536,7,FALSE))</f>
        <v>Магницкий М.В.</v>
      </c>
    </row>
    <row r="60" spans="1:12">
      <c r="A60" s="19">
        <v>3</v>
      </c>
      <c r="B60" s="56">
        <v>286</v>
      </c>
      <c r="C60" s="21" t="str">
        <f>IF(B60=0," ",VLOOKUP(B60,[1]Женщины!B$1:H$65536,2,FALSE))</f>
        <v>Кокорина Кристина</v>
      </c>
      <c r="D60" s="22">
        <f>IF(B60=0," ",VLOOKUP($B60,[1]Женщины!$B$1:$H$65536,3,FALSE))</f>
        <v>1990</v>
      </c>
      <c r="E60" s="23" t="str">
        <f>IF(B60=0," ",IF(VLOOKUP($B60,[1]Женщины!$B$1:$H$65536,4,FALSE)=0," ",VLOOKUP($B60,[1]Женщины!$B$1:$H$65536,4,FALSE)))</f>
        <v>КМС</v>
      </c>
      <c r="F60" s="21" t="str">
        <f>IF(B60=0," ",VLOOKUP($B60,[1]Женщины!$B$1:$H$65536,5,FALSE))</f>
        <v>Вологодская</v>
      </c>
      <c r="G60" s="21" t="str">
        <f>IF(B60=0," ",VLOOKUP($B60,[1]Женщины!$B$1:$H$65536,6,FALSE))</f>
        <v>Вологда</v>
      </c>
      <c r="H60" s="31">
        <v>9.2013888888888888E-5</v>
      </c>
      <c r="I60" s="28">
        <v>9.2129629629629614E-5</v>
      </c>
      <c r="J60" s="16" t="str">
        <f>IF(H60=0," ",IF(H60&lt;=[1]Разряды!$D$30,[1]Разряды!$D$3,IF(H60&lt;=[1]Разряды!$E$30,[1]Разряды!$E$3,IF(H60&lt;=[1]Разряды!$F$30,[1]Разряды!$F$3,IF(H60&lt;=[1]Разряды!$G$30,[1]Разряды!$G$3,IF(H60&lt;=[1]Разряды!$H$30,[1]Разряды!$H$3,IF(H60&lt;=[1]Разряды!$I$30,[1]Разряды!$I$3,IF(H60&lt;=[1]Разряды!$J$30,[1]Разряды!$J$3,"б/р"))))))))</f>
        <v>1р</v>
      </c>
      <c r="K60" s="16">
        <v>15</v>
      </c>
      <c r="L60" s="21" t="str">
        <f>IF(B60=0," ",VLOOKUP($B60,[1]Женщины!$B$1:$H$65536,7,FALSE))</f>
        <v>Груздев А.А.</v>
      </c>
    </row>
    <row r="61" spans="1:12">
      <c r="A61" s="29">
        <v>4</v>
      </c>
      <c r="B61" s="20">
        <v>407</v>
      </c>
      <c r="C61" s="21" t="str">
        <f>IF(B61=0," ",VLOOKUP(B61,[1]Женщины!B$1:H$65536,2,FALSE))</f>
        <v>Иванова Екатерина</v>
      </c>
      <c r="D61" s="27">
        <f>IF(B61=0," ",VLOOKUP($B61,[1]Женщины!$B$1:$H$65536,3,FALSE))</f>
        <v>33199</v>
      </c>
      <c r="E61" s="23" t="str">
        <f>IF(B61=0," ",IF(VLOOKUP($B61,[1]Женщины!$B$1:$H$65536,4,FALSE)=0," ",VLOOKUP($B61,[1]Женщины!$B$1:$H$65536,4,FALSE)))</f>
        <v>КМС</v>
      </c>
      <c r="F61" s="21" t="str">
        <f>IF(B61=0," ",VLOOKUP($B61,[1]Женщины!$B$1:$H$65536,5,FALSE))</f>
        <v>респ-ка Карелия</v>
      </c>
      <c r="G61" s="21" t="str">
        <f>IF(B61=0," ",VLOOKUP($B61,[1]Женщины!$B$1:$H$65536,6,FALSE))</f>
        <v>СДЮСШОР-3</v>
      </c>
      <c r="H61" s="24">
        <v>9.2129629629629614E-5</v>
      </c>
      <c r="I61" s="28">
        <v>9.2592592592592588E-5</v>
      </c>
      <c r="J61" s="16" t="str">
        <f>IF(H61=0," ",IF(H61&lt;=[1]Разряды!$D$30,[1]Разряды!$D$3,IF(H61&lt;=[1]Разряды!$E$30,[1]Разряды!$E$3,IF(H61&lt;=[1]Разряды!$F$30,[1]Разряды!$F$3,IF(H61&lt;=[1]Разряды!$G$30,[1]Разряды!$G$3,IF(H61&lt;=[1]Разряды!$H$30,[1]Разряды!$H$3,IF(H61&lt;=[1]Разряды!$I$30,[1]Разряды!$I$3,IF(H61&lt;=[1]Разряды!$J$30,[1]Разряды!$J$3,"б/р"))))))))</f>
        <v>1р</v>
      </c>
      <c r="K61" s="16">
        <v>14</v>
      </c>
      <c r="L61" s="21" t="str">
        <f>IF(B61=0," ",VLOOKUP($B61,[1]Женщины!$B$1:$H$65536,7,FALSE))</f>
        <v>Сигарева А.Ю.</v>
      </c>
    </row>
    <row r="62" spans="1:12">
      <c r="A62" s="29">
        <v>5</v>
      </c>
      <c r="B62" s="32">
        <v>186</v>
      </c>
      <c r="C62" s="21" t="str">
        <f>IF(B62=0," ",VLOOKUP(B62,[1]Женщины!B$1:H$65536,2,FALSE))</f>
        <v>Галунова Анна</v>
      </c>
      <c r="D62" s="27">
        <f>IF(B62=0," ",VLOOKUP($B62,[1]Женщины!$B$1:$H$65536,3,FALSE))</f>
        <v>33858</v>
      </c>
      <c r="E62" s="23" t="str">
        <f>IF(B62=0," ",IF(VLOOKUP($B62,[1]Женщины!$B$1:$H$65536,4,FALSE)=0," ",VLOOKUP($B62,[1]Женщины!$B$1:$H$65536,4,FALSE)))</f>
        <v>КМС</v>
      </c>
      <c r="F62" s="21" t="str">
        <f>IF(B62=0," ",VLOOKUP($B62,[1]Женщины!$B$1:$H$65536,5,FALSE))</f>
        <v>Калининградская</v>
      </c>
      <c r="G62" s="21" t="str">
        <f>IF(B62=0," ",VLOOKUP($B62,[1]Женщины!$B$1:$H$65536,6,FALSE))</f>
        <v>Калининград, СДЮСШОР-4</v>
      </c>
      <c r="H62" s="31">
        <v>9.3634259259259248E-5</v>
      </c>
      <c r="I62" s="25">
        <v>9.3171296296296315E-5</v>
      </c>
      <c r="J62" s="16" t="str">
        <f>IF(H62=0," ",IF(H62&lt;=[1]Разряды!$D$30,[1]Разряды!$D$3,IF(H62&lt;=[1]Разряды!$E$30,[1]Разряды!$E$3,IF(H62&lt;=[1]Разряды!$F$30,[1]Разряды!$F$3,IF(H62&lt;=[1]Разряды!$G$30,[1]Разряды!$G$3,IF(H62&lt;=[1]Разряды!$H$30,[1]Разряды!$H$3,IF(H62&lt;=[1]Разряды!$I$30,[1]Разряды!$I$3,IF(H62&lt;=[1]Разряды!$J$30,[1]Разряды!$J$3,"б/р"))))))))</f>
        <v>1р</v>
      </c>
      <c r="K62" s="16">
        <v>13</v>
      </c>
      <c r="L62" s="21" t="str">
        <f>IF(B62=0," ",VLOOKUP($B62,[1]Женщины!$B$1:$H$65536,7,FALSE))</f>
        <v>Малиновская Н.А.</v>
      </c>
    </row>
    <row r="63" spans="1:12">
      <c r="A63" s="29">
        <v>6</v>
      </c>
      <c r="B63" s="20">
        <v>438</v>
      </c>
      <c r="C63" s="21" t="str">
        <f>IF(B63=0," ",VLOOKUP(B63,[1]Женщины!B$1:H$65536,2,FALSE))</f>
        <v>Егорова Ольга</v>
      </c>
      <c r="D63" s="22">
        <f>IF(B63=0," ",VLOOKUP($B63,[1]Женщины!$B$1:$H$65536,3,FALSE))</f>
        <v>1991</v>
      </c>
      <c r="E63" s="23" t="str">
        <f>IF(B63=0," ",IF(VLOOKUP($B63,[1]Женщины!$B$1:$H$65536,4,FALSE)=0," ",VLOOKUP($B63,[1]Женщины!$B$1:$H$65536,4,FALSE)))</f>
        <v>1р</v>
      </c>
      <c r="F63" s="21" t="str">
        <f>IF(B63=0," ",VLOOKUP($B63,[1]Женщины!$B$1:$H$65536,5,FALSE))</f>
        <v>Новгородская</v>
      </c>
      <c r="G63" s="21" t="str">
        <f>IF(B63=0," ",VLOOKUP($B63,[1]Женщины!$B$1:$H$65536,6,FALSE))</f>
        <v>Великий Новгород, ДЮСШ</v>
      </c>
      <c r="H63" s="24">
        <v>9.3981481481481468E-5</v>
      </c>
      <c r="I63" s="25">
        <v>9.4212962962962976E-5</v>
      </c>
      <c r="J63" s="16" t="str">
        <f>IF(H63=0," ",IF(H63&lt;=[1]Разряды!$D$30,[1]Разряды!$D$3,IF(H63&lt;=[1]Разряды!$E$30,[1]Разряды!$E$3,IF(H63&lt;=[1]Разряды!$F$30,[1]Разряды!$F$3,IF(H63&lt;=[1]Разряды!$G$30,[1]Разряды!$G$3,IF(H63&lt;=[1]Разряды!$H$30,[1]Разряды!$H$3,IF(H63&lt;=[1]Разряды!$I$30,[1]Разряды!$I$3,IF(H63&lt;=[1]Разряды!$J$30,[1]Разряды!$J$3,"б/р"))))))))</f>
        <v>1р</v>
      </c>
      <c r="K63" s="16">
        <v>12</v>
      </c>
      <c r="L63" s="21" t="str">
        <f>IF(B63=0," ",VLOOKUP($B63,[1]Женщины!$B$1:$H$65536,7,FALSE))</f>
        <v>Савенков П.А.</v>
      </c>
    </row>
    <row r="64" spans="1:12">
      <c r="A64" s="29">
        <v>7</v>
      </c>
      <c r="B64" s="20">
        <v>385</v>
      </c>
      <c r="C64" s="21" t="str">
        <f>IF(B64=0," ",VLOOKUP(B64,[1]Женщины!B$1:H$65536,2,FALSE))</f>
        <v>Дудалева Ольга</v>
      </c>
      <c r="D64" s="22">
        <f>IF(B64=0," ",VLOOKUP($B64,[1]Женщины!$B$1:$H$65536,3,FALSE))</f>
        <v>1991</v>
      </c>
      <c r="E64" s="23" t="str">
        <f>IF(B64=0," ",IF(VLOOKUP($B64,[1]Женщины!$B$1:$H$65536,4,FALSE)=0," ",VLOOKUP($B64,[1]Женщины!$B$1:$H$65536,4,FALSE)))</f>
        <v>1р</v>
      </c>
      <c r="F64" s="21" t="str">
        <f>IF(B64=0," ",VLOOKUP($B64,[1]Женщины!$B$1:$H$65536,5,FALSE))</f>
        <v>респ-ка Коми</v>
      </c>
      <c r="G64" s="21" t="str">
        <f>IF(B64=0," ",VLOOKUP($B64,[1]Женщины!$B$1:$H$65536,6,FALSE))</f>
        <v>Сыктывкар, КДЮСШ-1</v>
      </c>
      <c r="H64" s="31">
        <v>9.4444444444444456E-5</v>
      </c>
      <c r="I64" s="31"/>
      <c r="J64" s="16" t="str">
        <f>IF(H64=0," ",IF(H64&lt;=[1]Разряды!$D$30,[1]Разряды!$D$3,IF(H64&lt;=[1]Разряды!$E$30,[1]Разряды!$E$3,IF(H64&lt;=[1]Разряды!$F$30,[1]Разряды!$F$3,IF(H64&lt;=[1]Разряды!$G$30,[1]Разряды!$G$3,IF(H64&lt;=[1]Разряды!$H$30,[1]Разряды!$H$3,IF(H64&lt;=[1]Разряды!$I$30,[1]Разряды!$I$3,IF(H64&lt;=[1]Разряды!$J$30,[1]Разряды!$J$3,"б/р"))))))))</f>
        <v>1р</v>
      </c>
      <c r="K64" s="16">
        <v>11</v>
      </c>
      <c r="L64" s="21" t="str">
        <f>IF(B64=0," ",VLOOKUP($B64,[1]Женщины!$B$1:$H$65536,7,FALSE))</f>
        <v>Панюкова М.А.</v>
      </c>
    </row>
    <row r="65" spans="1:12">
      <c r="A65" s="29"/>
      <c r="B65" s="20"/>
      <c r="C65" s="21" t="str">
        <f>IF(B65=0," ",VLOOKUP(B65,[1]Женщины!B$1:H$65536,2,FALSE))</f>
        <v xml:space="preserve"> </v>
      </c>
      <c r="D65" s="27" t="str">
        <f>IF(B65=0," ",VLOOKUP($B65,[1]Женщины!$B$1:$H$65536,3,FALSE))</f>
        <v xml:space="preserve"> </v>
      </c>
      <c r="E65" s="23" t="str">
        <f>IF(B65=0," ",IF(VLOOKUP($B65,[1]Женщины!$B$1:$H$65536,4,FALSE)=0," ",VLOOKUP($B65,[1]Женщины!$B$1:$H$65536,4,FALSE)))</f>
        <v xml:space="preserve"> </v>
      </c>
      <c r="F65" s="21" t="str">
        <f>IF(B65=0," ",VLOOKUP($B65,[1]Женщины!$B$1:$H$65536,5,FALSE))</f>
        <v xml:space="preserve"> </v>
      </c>
      <c r="G65" s="21" t="str">
        <f>IF(B65=0," ",VLOOKUP($B65,[1]Женщины!$B$1:$H$65536,6,FALSE))</f>
        <v xml:space="preserve"> </v>
      </c>
      <c r="H65" s="31"/>
      <c r="I65" s="24"/>
      <c r="J65" s="16" t="str">
        <f>IF(H65=0," ",IF(H65&lt;=[1]Разряды!$D$30,[1]Разряды!$D$3,IF(H65&lt;=[1]Разряды!$E$30,[1]Разряды!$E$3,IF(H65&lt;=[1]Разряды!$F$30,[1]Разряды!$F$3,IF(H65&lt;=[1]Разряды!$G$30,[1]Разряды!$G$3,IF(H65&lt;=[1]Разряды!$H$30,[1]Разряды!$H$3,IF(H65&lt;=[1]Разряды!$I$30,[1]Разряды!$I$3,IF(H65&lt;=[1]Разряды!$J$30,[1]Разряды!$J$3,"б/р"))))))))</f>
        <v xml:space="preserve"> </v>
      </c>
      <c r="K65" s="16"/>
      <c r="L65" s="21" t="str">
        <f>IF(B65=0," ",VLOOKUP($B65,[1]Женщины!$B$1:$H$65536,7,FALSE))</f>
        <v xml:space="preserve"> </v>
      </c>
    </row>
    <row r="66" spans="1:12" ht="15.75">
      <c r="A66" s="29"/>
      <c r="B66" s="20"/>
      <c r="C66" s="21"/>
      <c r="D66" s="27"/>
      <c r="E66" s="23"/>
      <c r="F66" s="21"/>
      <c r="G66" s="21"/>
      <c r="H66" s="31"/>
      <c r="I66" s="377" t="s">
        <v>12</v>
      </c>
      <c r="J66" s="377"/>
      <c r="K66" s="45"/>
      <c r="L66" s="46" t="s">
        <v>42</v>
      </c>
    </row>
    <row r="67" spans="1:12">
      <c r="A67" s="15"/>
      <c r="B67" s="15"/>
      <c r="C67" s="15"/>
      <c r="D67" s="16"/>
      <c r="E67" s="15"/>
      <c r="F67" s="376" t="s">
        <v>43</v>
      </c>
      <c r="G67" s="376"/>
      <c r="H67" s="33"/>
      <c r="I67" s="377" t="s">
        <v>15</v>
      </c>
      <c r="J67" s="377"/>
      <c r="K67" s="45"/>
      <c r="L67" s="46" t="s">
        <v>44</v>
      </c>
    </row>
    <row r="68" spans="1:12">
      <c r="A68" s="19">
        <v>1</v>
      </c>
      <c r="B68" s="20">
        <v>283</v>
      </c>
      <c r="C68" s="21" t="str">
        <f>IF(B68=0," ",VLOOKUP(B68,[1]Женщины!B$1:H$65536,2,FALSE))</f>
        <v>Васильева Ирина</v>
      </c>
      <c r="D68" s="22">
        <f>IF(B68=0," ",VLOOKUP($B68,[1]Женщины!$B$1:$H$65536,3,FALSE))</f>
        <v>1985</v>
      </c>
      <c r="E68" s="23" t="str">
        <f>IF(B68=0," ",IF(VLOOKUP($B68,[1]Женщины!$B$1:$H$65536,4,FALSE)=0," ",VLOOKUP($B68,[1]Женщины!$B$1:$H$65536,4,FALSE)))</f>
        <v>МС</v>
      </c>
      <c r="F68" s="21" t="str">
        <f>IF(B68=0," ",VLOOKUP($B68,[1]Женщины!$B$1:$H$65536,5,FALSE))</f>
        <v>Вологодская</v>
      </c>
      <c r="G68" s="21" t="str">
        <f>IF(B68=0," ",VLOOKUP($B68,[1]Женщины!$B$1:$H$65536,6,FALSE))</f>
        <v>Вологда</v>
      </c>
      <c r="H68" s="62">
        <v>8.8425925925925919E-5</v>
      </c>
      <c r="I68" s="48">
        <v>8.7268518518518533E-5</v>
      </c>
      <c r="J68" s="16" t="str">
        <f>IF(H68=0," ",IF(H68&lt;=[1]Разряды!$D$30,[1]Разряды!$D$3,IF(H68&lt;=[1]Разряды!$E$30,[1]Разряды!$E$3,IF(H68&lt;=[1]Разряды!$F$30,[1]Разряды!$F$3,IF(H68&lt;=[1]Разряды!$G$30,[1]Разряды!$G$3,IF(H68&lt;=[1]Разряды!$H$30,[1]Разряды!$H$3,IF(H68&lt;=[1]Разряды!$I$30,[1]Разряды!$I$3,IF(H68&lt;=[1]Разряды!$J$30,[1]Разряды!$J$3,"б/р"))))))))</f>
        <v>кмс</v>
      </c>
      <c r="K68" s="16">
        <v>20</v>
      </c>
      <c r="L68" s="49" t="str">
        <f>IF(B68=0," ",VLOOKUP($B68,[1]Женщины!$B$1:$H$65536,7,FALSE))</f>
        <v>Смелов Н.А., Климов А.А.</v>
      </c>
    </row>
    <row r="69" spans="1:12">
      <c r="A69" s="19">
        <v>2</v>
      </c>
      <c r="B69" s="20">
        <v>444</v>
      </c>
      <c r="C69" s="21" t="str">
        <f>IF(B69=0," ",VLOOKUP(B69,[1]Женщины!B$1:H$65536,2,FALSE))</f>
        <v>Дмитриева Александра</v>
      </c>
      <c r="D69" s="27">
        <f>IF(B69=0," ",VLOOKUP($B69,[1]Женщины!$B$1:$H$65536,3,FALSE))</f>
        <v>32867</v>
      </c>
      <c r="E69" s="23" t="str">
        <f>IF(B69=0," ",IF(VLOOKUP($B69,[1]Женщины!$B$1:$H$65536,4,FALSE)=0," ",VLOOKUP($B69,[1]Женщины!$B$1:$H$65536,4,FALSE)))</f>
        <v>КМС</v>
      </c>
      <c r="F69" s="21" t="str">
        <f>IF(B69=0," ",VLOOKUP($B69,[1]Женщины!$B$1:$H$65536,5,FALSE))</f>
        <v>Мурманская</v>
      </c>
      <c r="G69" s="21" t="str">
        <f>IF(B69=0," ",VLOOKUP($B69,[1]Женщины!$B$1:$H$65536,6,FALSE))</f>
        <v>Мурманск</v>
      </c>
      <c r="H69" s="31">
        <v>8.8310185185185193E-5</v>
      </c>
      <c r="I69" s="25">
        <v>8.7615740740740753E-5</v>
      </c>
      <c r="J69" s="16" t="str">
        <f>IF(H69=0," ",IF(H69&lt;=[1]Разряды!$D$30,[1]Разряды!$D$3,IF(H69&lt;=[1]Разряды!$E$30,[1]Разряды!$E$3,IF(H69&lt;=[1]Разряды!$F$30,[1]Разряды!$F$3,IF(H69&lt;=[1]Разряды!$G$30,[1]Разряды!$G$3,IF(H69&lt;=[1]Разряды!$H$30,[1]Разряды!$H$3,IF(H69&lt;=[1]Разряды!$I$30,[1]Разряды!$I$3,IF(H69&lt;=[1]Разряды!$J$30,[1]Разряды!$J$3,"б/р"))))))))</f>
        <v>кмс</v>
      </c>
      <c r="K69" s="16">
        <v>17</v>
      </c>
      <c r="L69" s="21" t="str">
        <f>IF(B69=0," ",VLOOKUP($B69,[1]Женщины!$B$1:$H$65536,7,FALSE))</f>
        <v>Савенков П.В.</v>
      </c>
    </row>
    <row r="70" spans="1:12">
      <c r="A70" s="19">
        <v>3</v>
      </c>
      <c r="B70" s="20">
        <v>185</v>
      </c>
      <c r="C70" s="21" t="str">
        <f>IF(B70=0," ",VLOOKUP(B70,[1]Женщины!B$1:H$65536,2,FALSE))</f>
        <v>Шушина Татьяна</v>
      </c>
      <c r="D70" s="27">
        <f>IF(B70=0," ",VLOOKUP($B70,[1]Женщины!$B$1:$H$65536,3,FALSE))</f>
        <v>29076</v>
      </c>
      <c r="E70" s="23" t="str">
        <f>IF(B70=0," ",IF(VLOOKUP($B70,[1]Женщины!$B$1:$H$65536,4,FALSE)=0," ",VLOOKUP($B70,[1]Женщины!$B$1:$H$65536,4,FALSE)))</f>
        <v>КМС</v>
      </c>
      <c r="F70" s="21" t="str">
        <f>IF(B70=0," ",VLOOKUP($B70,[1]Женщины!$B$1:$H$65536,5,FALSE))</f>
        <v>Калининградская</v>
      </c>
      <c r="G70" s="21"/>
      <c r="H70" s="24">
        <v>8.900462962962962E-5</v>
      </c>
      <c r="I70" s="28">
        <v>8.9120370370370373E-5</v>
      </c>
      <c r="J70" s="16" t="str">
        <f>IF(H70=0," ",IF(H70&lt;=[1]Разряды!$D$30,[1]Разряды!$D$3,IF(H70&lt;=[1]Разряды!$E$30,[1]Разряды!$E$3,IF(H70&lt;=[1]Разряды!$F$30,[1]Разряды!$F$3,IF(H70&lt;=[1]Разряды!$G$30,[1]Разряды!$G$3,IF(H70&lt;=[1]Разряды!$H$30,[1]Разряды!$H$3,IF(H70&lt;=[1]Разряды!$I$30,[1]Разряды!$I$3,IF(H70&lt;=[1]Разряды!$J$30,[1]Разряды!$J$3,"б/р"))))))))</f>
        <v>кмс</v>
      </c>
      <c r="K70" s="16">
        <v>15</v>
      </c>
      <c r="L70" s="21" t="str">
        <f>IF(B70=0," ",VLOOKUP($B70,[1]Женщины!$B$1:$H$65536,7,FALSE))</f>
        <v>Антунович Г.П.</v>
      </c>
    </row>
    <row r="71" spans="1:12">
      <c r="A71" s="29">
        <v>4</v>
      </c>
      <c r="B71" s="32">
        <v>153</v>
      </c>
      <c r="C71" s="21" t="str">
        <f>IF(B71=0," ",VLOOKUP(B71,[1]Женщины!B$1:H$65536,2,FALSE))</f>
        <v>Головина Анна</v>
      </c>
      <c r="D71" s="27">
        <f>IF(B71=0," ",VLOOKUP($B71,[1]Женщины!$B$1:$H$65536,3,FALSE))</f>
        <v>32687</v>
      </c>
      <c r="E71" s="23" t="str">
        <f>IF(B71=0," ",IF(VLOOKUP($B71,[1]Женщины!$B$1:$H$65536,4,FALSE)=0," ",VLOOKUP($B71,[1]Женщины!$B$1:$H$65536,4,FALSE)))</f>
        <v>КМС</v>
      </c>
      <c r="F71" s="21" t="str">
        <f>IF(B71=0," ",VLOOKUP($B71,[1]Женщины!$B$1:$H$65536,5,FALSE))</f>
        <v>Архангельская</v>
      </c>
      <c r="G71" s="21" t="str">
        <f>IF(B71=0," ",VLOOKUP($B71,[1]Женщины!$B$1:$H$65536,6,FALSE))</f>
        <v>Архангельск, ГСУ "Поморье"</v>
      </c>
      <c r="H71" s="31">
        <v>8.9930555555555554E-5</v>
      </c>
      <c r="I71" s="25">
        <v>9.0393518518518527E-5</v>
      </c>
      <c r="J71" s="16" t="str">
        <f>IF(H71=0," ",IF(H71&lt;=[1]Разряды!$D$30,[1]Разряды!$D$3,IF(H71&lt;=[1]Разряды!$E$30,[1]Разряды!$E$3,IF(H71&lt;=[1]Разряды!$F$30,[1]Разряды!$F$3,IF(H71&lt;=[1]Разряды!$G$30,[1]Разряды!$G$3,IF(H71&lt;=[1]Разряды!$H$30,[1]Разряды!$H$3,IF(H71&lt;=[1]Разряды!$I$30,[1]Разряды!$I$3,IF(H71&lt;=[1]Разряды!$J$30,[1]Разряды!$J$3,"б/р"))))))))</f>
        <v>кмс</v>
      </c>
      <c r="K71" s="16">
        <v>14</v>
      </c>
      <c r="L71" s="21" t="str">
        <f>IF(B71=0," ",VLOOKUP($B71,[1]Женщины!$B$1:$H$65536,7,FALSE))</f>
        <v>Солодов А.И., Смирнов А.Б.</v>
      </c>
    </row>
    <row r="72" spans="1:12">
      <c r="A72" s="29">
        <v>5</v>
      </c>
      <c r="B72" s="20">
        <v>381</v>
      </c>
      <c r="C72" s="21" t="str">
        <f>IF(B72=0," ",VLOOKUP(B72,[1]Женщины!B$1:H$65536,2,FALSE))</f>
        <v>Шокшуева Юлия</v>
      </c>
      <c r="D72" s="22">
        <f>IF(B72=0," ",VLOOKUP($B72,[1]Женщины!$B$1:$H$65536,3,FALSE))</f>
        <v>1988</v>
      </c>
      <c r="E72" s="23" t="str">
        <f>IF(B72=0," ",IF(VLOOKUP($B72,[1]Женщины!$B$1:$H$65536,4,FALSE)=0," ",VLOOKUP($B72,[1]Женщины!$B$1:$H$65536,4,FALSE)))</f>
        <v>КМС</v>
      </c>
      <c r="F72" s="21" t="str">
        <f>IF(B72=0," ",VLOOKUP($B72,[1]Женщины!$B$1:$H$65536,5,FALSE))</f>
        <v>респ-ка Коми</v>
      </c>
      <c r="G72" s="21" t="str">
        <f>IF(B72=0," ",VLOOKUP($B72,[1]Женщины!$B$1:$H$65536,6,FALSE))</f>
        <v>Сыктывкар, КДЮСШ-1</v>
      </c>
      <c r="H72" s="24">
        <v>9.1203703703703694E-5</v>
      </c>
      <c r="I72" s="25">
        <v>9.1203703703703694E-5</v>
      </c>
      <c r="J72" s="16" t="str">
        <f>IF(H72=0," ",IF(H72&lt;=[1]Разряды!$D$30,[1]Разряды!$D$3,IF(H72&lt;=[1]Разряды!$E$30,[1]Разряды!$E$3,IF(H72&lt;=[1]Разряды!$F$30,[1]Разряды!$F$3,IF(H72&lt;=[1]Разряды!$G$30,[1]Разряды!$G$3,IF(H72&lt;=[1]Разряды!$H$30,[1]Разряды!$H$3,IF(H72&lt;=[1]Разряды!$I$30,[1]Разряды!$I$3,IF(H72&lt;=[1]Разряды!$J$30,[1]Разряды!$J$3,"б/р"))))))))</f>
        <v>1р</v>
      </c>
      <c r="K72" s="16">
        <v>0</v>
      </c>
      <c r="L72" s="21" t="str">
        <f>IF(B72=0," ",VLOOKUP($B72,[1]Женщины!$B$1:$H$65536,7,FALSE))</f>
        <v>Панюкова М.А.</v>
      </c>
    </row>
    <row r="73" spans="1:12">
      <c r="A73" s="29">
        <v>6</v>
      </c>
      <c r="B73" s="20">
        <v>367</v>
      </c>
      <c r="C73" s="21" t="str">
        <f>IF(B73=0," ",VLOOKUP(B73,[1]Женщины!B$1:H$65536,2,FALSE))</f>
        <v>Богданова Алёна</v>
      </c>
      <c r="D73" s="27">
        <f>IF(B73=0," ",VLOOKUP($B73,[1]Женщины!$B$1:$H$65536,3,FALSE))</f>
        <v>32609</v>
      </c>
      <c r="E73" s="23" t="str">
        <f>IF(B73=0," ",IF(VLOOKUP($B73,[1]Женщины!$B$1:$H$65536,4,FALSE)=0," ",VLOOKUP($B73,[1]Женщины!$B$1:$H$65536,4,FALSE)))</f>
        <v>КМС</v>
      </c>
      <c r="F73" s="21" t="str">
        <f>IF(B73=0," ",VLOOKUP($B73,[1]Женщины!$B$1:$H$65536,5,FALSE))</f>
        <v>Псковская</v>
      </c>
      <c r="G73" s="21" t="str">
        <f>IF(B73=0," ",VLOOKUP($B73,[1]Женщины!$B$1:$H$65536,6,FALSE))</f>
        <v>Великие Луки</v>
      </c>
      <c r="H73" s="24">
        <v>9.3055555555555535E-5</v>
      </c>
      <c r="I73" s="28">
        <v>9.3402777777777795E-5</v>
      </c>
      <c r="J73" s="16" t="str">
        <f>IF(H73=0," ",IF(H73&lt;=[1]Разряды!$D$30,[1]Разряды!$D$3,IF(H73&lt;=[1]Разряды!$E$30,[1]Разряды!$E$3,IF(H73&lt;=[1]Разряды!$F$30,[1]Разряды!$F$3,IF(H73&lt;=[1]Разряды!$G$30,[1]Разряды!$G$3,IF(H73&lt;=[1]Разряды!$H$30,[1]Разряды!$H$3,IF(H73&lt;=[1]Разряды!$I$30,[1]Разряды!$I$3,IF(H73&lt;=[1]Разряды!$J$30,[1]Разряды!$J$3,"б/р"))))))))</f>
        <v>1р</v>
      </c>
      <c r="K73" s="16">
        <v>0</v>
      </c>
      <c r="L73" s="21" t="str">
        <f>IF(B73=0," ",VLOOKUP($B73,[1]Женщины!$B$1:$H$65536,7,FALSE))</f>
        <v>Ершов В.Ю.</v>
      </c>
    </row>
    <row r="74" spans="1:12" ht="15.75" thickBot="1">
      <c r="A74" s="35"/>
      <c r="B74" s="36"/>
      <c r="C74" s="37" t="str">
        <f>IF(B74=0," ",VLOOKUP(B74,[1]Женщины!B$1:H$65536,2,FALSE))</f>
        <v xml:space="preserve"> </v>
      </c>
      <c r="D74" s="58" t="str">
        <f>IF(B74=0," ",VLOOKUP($B74,[1]Женщины!$B$1:$H$65536,3,FALSE))</f>
        <v xml:space="preserve"> </v>
      </c>
      <c r="E74" s="39" t="str">
        <f>IF(B74=0," ",IF(VLOOKUP($B74,[1]Женщины!$B$1:$H$65536,4,FALSE)=0," ",VLOOKUP($B74,[1]Женщины!$B$1:$H$65536,4,FALSE)))</f>
        <v xml:space="preserve"> </v>
      </c>
      <c r="F74" s="37" t="str">
        <f>IF(B74=0," ",VLOOKUP($B74,[1]Женщины!$B$1:$H$65536,5,FALSE))</f>
        <v xml:space="preserve"> </v>
      </c>
      <c r="G74" s="37" t="str">
        <f>IF(B74=0," ",VLOOKUP($B74,[1]Женщины!$B$1:$H$65536,6,FALSE))</f>
        <v xml:space="preserve"> </v>
      </c>
      <c r="H74" s="41"/>
      <c r="I74" s="41"/>
      <c r="J74" s="42" t="str">
        <f>IF(H74=0," ",IF(H74&lt;=[1]Разряды!$D$30,[1]Разряды!$D$3,IF(H74&lt;=[1]Разряды!$E$30,[1]Разряды!$E$3,IF(H74&lt;=[1]Разряды!$F$30,[1]Разряды!$F$3,IF(H74&lt;=[1]Разряды!$G$30,[1]Разряды!$G$3,IF(H74&lt;=[1]Разряды!$H$30,[1]Разряды!$H$3,IF(H74&lt;=[1]Разряды!$I$30,[1]Разряды!$I$3,IF(H74&lt;=[1]Разряды!$J$30,[1]Разряды!$J$3,"б/р"))))))))</f>
        <v xml:space="preserve"> </v>
      </c>
      <c r="K74" s="42"/>
      <c r="L74" s="37" t="str">
        <f>IF(B74=0," ",VLOOKUP($B74,[1]Женщины!$B$1:$H$65536,7,FALSE))</f>
        <v xml:space="preserve"> </v>
      </c>
    </row>
    <row r="75" spans="1:12" ht="15.75" thickTop="1"/>
  </sheetData>
  <mergeCells count="54">
    <mergeCell ref="L8:L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L37:L38"/>
    <mergeCell ref="I39:J39"/>
    <mergeCell ref="F10:G10"/>
    <mergeCell ref="A32:L32"/>
    <mergeCell ref="A33:L33"/>
    <mergeCell ref="F35:G35"/>
    <mergeCell ref="A37:A38"/>
    <mergeCell ref="B37:B38"/>
    <mergeCell ref="C37:C38"/>
    <mergeCell ref="D37:D38"/>
    <mergeCell ref="E37:E38"/>
    <mergeCell ref="F37:F38"/>
    <mergeCell ref="I53:J53"/>
    <mergeCell ref="G37:G38"/>
    <mergeCell ref="H37:I37"/>
    <mergeCell ref="J37:J38"/>
    <mergeCell ref="K37:K38"/>
    <mergeCell ref="F40:G40"/>
    <mergeCell ref="I40:J40"/>
    <mergeCell ref="A48:L48"/>
    <mergeCell ref="A49:L49"/>
    <mergeCell ref="F51:G51"/>
    <mergeCell ref="I54:J54"/>
    <mergeCell ref="A55:A56"/>
    <mergeCell ref="B55:B56"/>
    <mergeCell ref="C55:C56"/>
    <mergeCell ref="D55:D56"/>
    <mergeCell ref="E55:E56"/>
    <mergeCell ref="F55:F56"/>
    <mergeCell ref="G55:G56"/>
    <mergeCell ref="H55:I55"/>
    <mergeCell ref="J55:J56"/>
    <mergeCell ref="K55:K56"/>
    <mergeCell ref="L55:L56"/>
    <mergeCell ref="F57:G57"/>
    <mergeCell ref="I66:J66"/>
    <mergeCell ref="F67:G67"/>
    <mergeCell ref="I67:J67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75"/>
  <sheetViews>
    <sheetView topLeftCell="A37" workbookViewId="0">
      <selection activeCell="L10" sqref="L10:L11"/>
    </sheetView>
  </sheetViews>
  <sheetFormatPr defaultRowHeight="15"/>
  <cols>
    <col min="1" max="1" width="6.5703125" customWidth="1"/>
    <col min="2" max="2" width="7" customWidth="1"/>
    <col min="3" max="3" width="20.28515625" customWidth="1"/>
    <col min="4" max="4" width="12" customWidth="1"/>
    <col min="5" max="5" width="7.7109375" customWidth="1"/>
    <col min="6" max="6" width="18" customWidth="1"/>
    <col min="7" max="7" width="25.5703125" customWidth="1"/>
    <col min="8" max="8" width="5.85546875" style="72" customWidth="1"/>
    <col min="9" max="9" width="8.42578125" style="72" customWidth="1"/>
    <col min="10" max="10" width="7" customWidth="1"/>
    <col min="11" max="11" width="6.85546875" customWidth="1"/>
    <col min="12" max="12" width="30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157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158</v>
      </c>
      <c r="B4" s="3"/>
      <c r="C4" s="3"/>
      <c r="D4" s="3"/>
      <c r="E4" s="3"/>
      <c r="F4" s="384" t="s">
        <v>159</v>
      </c>
      <c r="G4" s="384"/>
      <c r="H4" s="3"/>
      <c r="I4"/>
      <c r="K4" s="4" t="s">
        <v>8</v>
      </c>
    </row>
    <row r="5" spans="1:12">
      <c r="A5" s="1" t="s">
        <v>160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161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162</v>
      </c>
    </row>
    <row r="7" spans="1:12">
      <c r="A7" s="1" t="s">
        <v>163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212</v>
      </c>
      <c r="C11" s="21" t="str">
        <f>IF(B11=0," ",VLOOKUP(B11,[1]Спортсмены!B$1:H$65536,2,FALSE))</f>
        <v>Якунин Ярослав</v>
      </c>
      <c r="D11" s="27">
        <f>IF(B11=0," ",VLOOKUP($B11,[1]Спортсмены!$B$1:$H$65536,3,FALSE))</f>
        <v>34921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Костромская</v>
      </c>
      <c r="G11" s="21" t="str">
        <f>IF(B11=0," ",VLOOKUP($B11,[1]Спортсмены!$B$1:$H$65536,6,FALSE))</f>
        <v>Кострома, КОСДЮСШОР</v>
      </c>
      <c r="H11" s="31"/>
      <c r="I11" s="114">
        <v>2.9105324074074073E-3</v>
      </c>
      <c r="J11" s="26" t="str">
        <f>IF(I11=0," ",IF(I11&lt;=[1]Разряды!$D$8,[1]Разряды!$D$3,IF(I11&lt;=[1]Разряды!$E$8,[1]Разряды!$E$3,IF(I11&lt;=[1]Разряды!$F$8,[1]Разряды!$F$3,IF(I11&lt;=[1]Разряды!$G$8,[1]Разряды!$G$3,IF(I11&lt;=[1]Разряды!$H$8,[1]Разряды!$H$3,IF(I11&lt;=[1]Разряды!$I$8,[1]Разряды!$I$3,IF(I11&lt;=[1]Разряды!$J$8,[1]Разряды!$J$3,"б/р"))))))))</f>
        <v>1р</v>
      </c>
      <c r="K11" s="26">
        <v>20</v>
      </c>
      <c r="L11" s="21" t="str">
        <f>IF(B11=0," ",VLOOKUP($B11,[1]Спортсмены!$B$1:$H$65536,7,FALSE))</f>
        <v>Ефалов Н.Л.</v>
      </c>
    </row>
    <row r="12" spans="1:12">
      <c r="A12" s="19">
        <v>2</v>
      </c>
      <c r="B12" s="20">
        <v>211</v>
      </c>
      <c r="C12" s="21" t="str">
        <f>IF(B12=0," ",VLOOKUP(B12,[1]Спортсмены!B$1:H$65536,2,FALSE))</f>
        <v>Рупасов Дмитрий</v>
      </c>
      <c r="D12" s="27">
        <f>IF(B12=0," ",VLOOKUP($B12,[1]Спортсмены!$B$1:$H$65536,3,FALSE))</f>
        <v>34775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Костромская</v>
      </c>
      <c r="G12" s="21" t="str">
        <f>IF(B12=0," ",VLOOKUP($B12,[1]Спортсмены!$B$1:$H$65536,6,FALSE))</f>
        <v>Кострома, КОСДЮСШОР</v>
      </c>
      <c r="H12" s="31"/>
      <c r="I12" s="114">
        <v>2.9334490740740744E-3</v>
      </c>
      <c r="J12" s="26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2р</v>
      </c>
      <c r="K12" s="16">
        <v>17</v>
      </c>
      <c r="L12" s="21" t="str">
        <f>IF(B12=0," ",VLOOKUP($B12,[1]Спортсмены!$B$1:$H$65536,7,FALSE))</f>
        <v>Дружков А.Н.</v>
      </c>
    </row>
    <row r="13" spans="1:12">
      <c r="A13" s="19">
        <v>3</v>
      </c>
      <c r="B13" s="20">
        <v>312</v>
      </c>
      <c r="C13" s="21" t="str">
        <f>IF(B13=0," ",VLOOKUP(B13,[1]Спортсмены!B$1:H$65536,2,FALSE))</f>
        <v>Кошелев Александр</v>
      </c>
      <c r="D13" s="27">
        <f>IF(B13=0," ",VLOOKUP($B13,[1]Спортсмены!$B$1:$H$65536,3,FALSE))</f>
        <v>35446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Вологодская</v>
      </c>
      <c r="G13" s="21" t="str">
        <f>IF(B13=0," ",VLOOKUP($B13,[1]Спортсмены!$B$1:$H$65536,6,FALSE))</f>
        <v>Вологда, ДЮСШ "Спартак"</v>
      </c>
      <c r="H13" s="31"/>
      <c r="I13" s="114">
        <v>2.9910879629629628E-3</v>
      </c>
      <c r="J13" s="26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2р</v>
      </c>
      <c r="K13" s="16">
        <v>15</v>
      </c>
      <c r="L13" s="21" t="str">
        <f>IF(B13=0," ",VLOOKUP($B13,[1]Спортсмены!$B$1:$H$65536,7,FALSE))</f>
        <v>Кошелев Е.Ю., Воробьёва Н.Н.</v>
      </c>
    </row>
    <row r="14" spans="1:12">
      <c r="A14" s="29">
        <v>4</v>
      </c>
      <c r="B14" s="20">
        <v>625</v>
      </c>
      <c r="C14" s="21" t="str">
        <f>IF(B14=0," ",VLOOKUP(B14,[1]Спортсмены!B$1:H$65536,2,FALSE))</f>
        <v>Збойнов Андрей</v>
      </c>
      <c r="D14" s="23">
        <f>IF(B14=0," ",VLOOKUP($B14,[1]Спортсмены!$B$1:$H$65536,3,FALSE))</f>
        <v>1997</v>
      </c>
      <c r="E14" s="23" t="str">
        <f>IF(B14=0," ",IF(VLOOKUP($B14,[1]Спортсмены!$B$1:$H$65536,4,FALSE)=0," ",VLOOKUP($B14,[1]Спортсмены!$B$1:$H$65536,4,FALSE)))</f>
        <v>3р</v>
      </c>
      <c r="F14" s="21" t="str">
        <f>IF(B14=0," ",VLOOKUP($B14,[1]Спортсмены!$B$1:$H$65536,5,FALSE))</f>
        <v>Вологодская</v>
      </c>
      <c r="G14" s="21" t="str">
        <f>IF(B14=0," ",VLOOKUP($B14,[1]Спортсмены!$B$1:$H$65536,6,FALSE))</f>
        <v>Шексна, ДЮСШ</v>
      </c>
      <c r="H14" s="31"/>
      <c r="I14" s="114">
        <v>3.1108796296296297E-3</v>
      </c>
      <c r="J14" s="26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3р</v>
      </c>
      <c r="K14" s="15" t="s">
        <v>31</v>
      </c>
      <c r="L14" s="21" t="str">
        <f>IF(B14=0," ",VLOOKUP($B14,[1]Спортсмены!$B$1:$H$65536,7,FALSE))</f>
        <v>Киселев В.Д.</v>
      </c>
    </row>
    <row r="15" spans="1:12">
      <c r="A15" s="29">
        <v>5</v>
      </c>
      <c r="B15" s="26">
        <v>473</v>
      </c>
      <c r="C15" s="21" t="str">
        <f>IF(B15=0," ",VLOOKUP(B15,[1]Спортсмены!B$1:H$65536,2,FALSE))</f>
        <v>Степанов Олег</v>
      </c>
      <c r="D15" s="23">
        <f>IF(B15=0," ",VLOOKUP($B15,[1]Спортсмены!$B$1:$H$65536,3,FALSE))</f>
        <v>1996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Владимирская</v>
      </c>
      <c r="G15" s="21" t="str">
        <f>IF(B15=0," ",VLOOKUP($B15,[1]Спортсмены!$B$1:$H$65536,6,FALSE))</f>
        <v>Владимир, СДЮСШОР-4</v>
      </c>
      <c r="H15" s="31"/>
      <c r="I15" s="114">
        <v>3.1201388888888893E-3</v>
      </c>
      <c r="J15" s="26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3р</v>
      </c>
      <c r="K15" s="16">
        <v>14</v>
      </c>
      <c r="L15" s="21" t="str">
        <f>IF(B15=0," ",VLOOKUP($B15,[1]Спортсмены!$B$1:$H$65536,7,FALSE))</f>
        <v>Герцен Е.А.</v>
      </c>
    </row>
    <row r="16" spans="1:12">
      <c r="A16" s="29"/>
      <c r="B16" s="56"/>
      <c r="C16" s="21" t="str">
        <f>IF(B16=0," ",VLOOKUP(B16,[1]Спортсмены!B$1:H$65536,2,FALSE))</f>
        <v xml:space="preserve"> </v>
      </c>
      <c r="D16" s="23" t="str">
        <f>IF(B16=0," ",VLOOKUP($B16,[1]Спортсмены!$B$1:$H$65536,3,FALSE))</f>
        <v xml:space="preserve"> </v>
      </c>
      <c r="E16" s="23" t="str">
        <f>IF(B16=0," ",IF(VLOOKUP($B16,[1]Спортсмены!$B$1:$H$65536,4,FALSE)=0," ",VLOOKUP($B16,[1]Спортсмены!$B$1:$H$65536,4,FALSE)))</f>
        <v xml:space="preserve"> </v>
      </c>
      <c r="F16" s="21" t="str">
        <f>IF(B16=0," ",VLOOKUP($B16,[1]Спортсмены!$B$1:$H$65536,5,FALSE))</f>
        <v xml:space="preserve"> </v>
      </c>
      <c r="G16" s="21" t="str">
        <f>IF(B16=0," ",VLOOKUP($B16,[1]Спортсмены!$B$1:$H$65536,6,FALSE))</f>
        <v xml:space="preserve"> </v>
      </c>
      <c r="H16" s="31"/>
      <c r="I16" s="114"/>
      <c r="J16" s="26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 xml:space="preserve"> </v>
      </c>
      <c r="K16" s="16"/>
      <c r="L16" s="21" t="str">
        <f>IF(B16=0," ",VLOOKUP($B16,[1]Спортсмены!$B$1:$H$65536,7,FALSE))</f>
        <v xml:space="preserve"> </v>
      </c>
    </row>
    <row r="17" spans="1:12">
      <c r="A17" s="15"/>
      <c r="B17" s="15"/>
      <c r="C17" s="15"/>
      <c r="D17" s="16"/>
      <c r="E17" s="15"/>
      <c r="F17" s="376" t="s">
        <v>57</v>
      </c>
      <c r="G17" s="376"/>
      <c r="H17" s="33"/>
      <c r="I17" s="385" t="s">
        <v>106</v>
      </c>
      <c r="J17" s="385"/>
      <c r="K17" s="45"/>
      <c r="L17" s="46" t="s">
        <v>164</v>
      </c>
    </row>
    <row r="18" spans="1:12">
      <c r="A18" s="19">
        <v>1</v>
      </c>
      <c r="B18" s="26">
        <v>477</v>
      </c>
      <c r="C18" s="21" t="str">
        <f>IF(B18=0," ",VLOOKUP(B18,[1]Спортсмены!B$1:H$65536,2,FALSE))</f>
        <v>Лапшин Александр</v>
      </c>
      <c r="D18" s="23">
        <f>IF(B18=0," ",VLOOKUP($B18,[1]Спортсмены!$B$1:$H$65536,3,FALSE))</f>
        <v>1993</v>
      </c>
      <c r="E18" s="23" t="str">
        <f>IF(B18=0," ",IF(VLOOKUP($B18,[1]Спортсмены!$B$1:$H$65536,4,FALSE)=0," ",VLOOKUP($B18,[1]Спортсмены!$B$1:$H$65536,4,FALSE)))</f>
        <v>КМС</v>
      </c>
      <c r="F18" s="21" t="str">
        <f>IF(B18=0," ",VLOOKUP($B18,[1]Спортсмены!$B$1:$H$65536,5,FALSE))</f>
        <v>Владимирская</v>
      </c>
      <c r="G18" s="21" t="str">
        <f>IF(B18=0," ",VLOOKUP($B18,[1]Спортсмены!$B$1:$H$65536,6,FALSE))</f>
        <v>Владимир, СДЮСШОР-7</v>
      </c>
      <c r="H18" s="31"/>
      <c r="I18" s="114">
        <v>2.8208333333333336E-3</v>
      </c>
      <c r="J18" s="26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1р</v>
      </c>
      <c r="K18" s="26">
        <v>20</v>
      </c>
      <c r="L18" s="21" t="str">
        <f>IF(B18=0," ",VLOOKUP($B18,[1]Спортсмены!$B$1:$H$65536,7,FALSE))</f>
        <v>Буянкин В.И.</v>
      </c>
    </row>
    <row r="19" spans="1:12">
      <c r="A19" s="19">
        <v>2</v>
      </c>
      <c r="B19" s="20">
        <v>478</v>
      </c>
      <c r="C19" s="21" t="str">
        <f>IF(B19=0," ",VLOOKUP(B19,[1]Спортсмены!B$1:H$65536,2,FALSE))</f>
        <v>Кармалика Филипп</v>
      </c>
      <c r="D19" s="23">
        <f>IF(B19=0," ",VLOOKUP($B19,[1]Спортсмены!$B$1:$H$65536,3,FALSE))</f>
        <v>1994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Владимирская</v>
      </c>
      <c r="G19" s="21" t="str">
        <f>IF(B19=0," ",VLOOKUP($B19,[1]Спортсмены!$B$1:$H$65536,6,FALSE))</f>
        <v>Владимир, СДЮСШОР-7</v>
      </c>
      <c r="H19" s="31"/>
      <c r="I19" s="114">
        <v>2.8601851851851857E-3</v>
      </c>
      <c r="J19" s="26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1р</v>
      </c>
      <c r="K19" s="16">
        <v>17</v>
      </c>
      <c r="L19" s="21" t="str">
        <f>IF(B19=0," ",VLOOKUP($B19,[1]Спортсмены!$B$1:$H$65536,7,FALSE))</f>
        <v>Буянкин В.И., Терещенко А.В.</v>
      </c>
    </row>
    <row r="20" spans="1:12">
      <c r="A20" s="19">
        <v>3</v>
      </c>
      <c r="B20" s="20">
        <v>482</v>
      </c>
      <c r="C20" s="21" t="str">
        <f>IF(B20=0," ",VLOOKUP(B20,[1]Спортсмены!B$1:H$65536,2,FALSE))</f>
        <v>Степанов Сергей</v>
      </c>
      <c r="D20" s="27">
        <f>IF(B20=0," ",VLOOKUP($B20,[1]Спортсмены!$B$1:$H$65536,3,FALSE))</f>
        <v>34459</v>
      </c>
      <c r="E20" s="23" t="str">
        <f>IF(B20=0," ",IF(VLOOKUP($B20,[1]Спортсмены!$B$1:$H$65536,4,FALSE)=0," ",VLOOKUP($B20,[1]Спортсмены!$B$1:$H$65536,4,FALSE)))</f>
        <v>КМС</v>
      </c>
      <c r="F20" s="21" t="str">
        <f>IF(B20=0," ",VLOOKUP($B20,[1]Спортсмены!$B$1:$H$65536,5,FALSE))</f>
        <v>Владимирская</v>
      </c>
      <c r="G20" s="21" t="str">
        <f>IF(B20=0," ",VLOOKUP($B20,[1]Спортсмены!$B$1:$H$65536,6,FALSE))</f>
        <v>Владимир, СДЮСШОР-4</v>
      </c>
      <c r="H20" s="31"/>
      <c r="I20" s="114">
        <v>2.8920138888888888E-3</v>
      </c>
      <c r="J20" s="26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1р</v>
      </c>
      <c r="K20" s="16">
        <v>15</v>
      </c>
      <c r="L20" s="21" t="str">
        <f>IF(B20=0," ",VLOOKUP($B20,[1]Спортсмены!$B$1:$H$65536,7,FALSE))</f>
        <v>Куфтырев А.Л., Чернов С.В.</v>
      </c>
    </row>
    <row r="21" spans="1:12">
      <c r="A21" s="29">
        <v>4</v>
      </c>
      <c r="B21" s="20">
        <v>453</v>
      </c>
      <c r="C21" s="21" t="str">
        <f>IF(B21=0," ",VLOOKUP(B21,[1]Спортсмены!B$1:H$65536,2,FALSE))</f>
        <v>Литвиненко Николай</v>
      </c>
      <c r="D21" s="27">
        <f>IF(B21=0," ",VLOOKUP($B21,[1]Спортсмены!$B$1:$H$65536,3,FALSE))</f>
        <v>34132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Мурманская</v>
      </c>
      <c r="G21" s="21" t="str">
        <f>IF(B21=0," ",VLOOKUP($B21,[1]Спортсмены!$B$1:$H$65536,6,FALSE))</f>
        <v>Мурманск, СДЮСШОР-4</v>
      </c>
      <c r="H21" s="31"/>
      <c r="I21" s="114">
        <v>2.9344907407407405E-3</v>
      </c>
      <c r="J21" s="26" t="str">
        <f>IF(I21=0," ",IF(I21&lt;=[1]Разряды!$D$8,[1]Разряды!$D$3,IF(I21&lt;=[1]Разряды!$E$8,[1]Разряды!$E$3,IF(I21&lt;=[1]Разряды!$F$8,[1]Разряды!$F$3,IF(I21&lt;=[1]Разряды!$G$8,[1]Разряды!$G$3,IF(I21&lt;=[1]Разряды!$H$8,[1]Разряды!$H$3,IF(I21&lt;=[1]Разряды!$I$8,[1]Разряды!$I$3,IF(I21&lt;=[1]Разряды!$J$8,[1]Разряды!$J$3,"б/р"))))))))</f>
        <v>2р</v>
      </c>
      <c r="K21" s="16">
        <v>14</v>
      </c>
      <c r="L21" s="21" t="str">
        <f>IF(B21=0," ",VLOOKUP($B21,[1]Спортсмены!$B$1:$H$65536,7,FALSE))</f>
        <v>Савенков П.В., Фарутин Н.В.</v>
      </c>
    </row>
    <row r="22" spans="1:12">
      <c r="A22" s="29">
        <v>5</v>
      </c>
      <c r="B22" s="20">
        <v>479</v>
      </c>
      <c r="C22" s="21" t="str">
        <f>IF(B22=0," ",VLOOKUP(B22,[1]Спортсмены!B$1:H$65536,2,FALSE))</f>
        <v>Ульянов Денис</v>
      </c>
      <c r="D22" s="23">
        <f>IF(B22=0," ",VLOOKUP($B22,[1]Спортсмены!$B$1:$H$65536,3,FALSE))</f>
        <v>1994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Владимирская</v>
      </c>
      <c r="G22" s="21" t="str">
        <f>IF(B22=0," ",VLOOKUP($B22,[1]Спортсмены!$B$1:$H$65536,6,FALSE))</f>
        <v>Владимир, СДЮСШОР-7</v>
      </c>
      <c r="H22" s="31"/>
      <c r="I22" s="114">
        <v>2.9452546296296293E-3</v>
      </c>
      <c r="J22" s="26" t="str">
        <f>IF(I22=0," ",IF(I22&lt;=[1]Разряды!$D$8,[1]Разряды!$D$3,IF(I22&lt;=[1]Разряды!$E$8,[1]Разряды!$E$3,IF(I22&lt;=[1]Разряды!$F$8,[1]Разряды!$F$3,IF(I22&lt;=[1]Разряды!$G$8,[1]Разряды!$G$3,IF(I22&lt;=[1]Разряды!$H$8,[1]Разряды!$H$3,IF(I22&lt;=[1]Разряды!$I$8,[1]Разряды!$I$3,IF(I22&lt;=[1]Разряды!$J$8,[1]Разряды!$J$3,"б/р"))))))))</f>
        <v>2р</v>
      </c>
      <c r="K22" s="16">
        <v>13</v>
      </c>
      <c r="L22" s="21" t="str">
        <f>IF(B22=0," ",VLOOKUP($B22,[1]Спортсмены!$B$1:$H$65536,7,FALSE))</f>
        <v>Буянкин В.И.</v>
      </c>
    </row>
    <row r="23" spans="1:12">
      <c r="A23" s="29">
        <v>6</v>
      </c>
      <c r="B23" s="20">
        <v>210</v>
      </c>
      <c r="C23" s="21" t="str">
        <f>IF(B23=0," ",VLOOKUP(B23,[1]Спортсмены!B$1:H$65536,2,FALSE))</f>
        <v>Зинохин Роман</v>
      </c>
      <c r="D23" s="27">
        <f>IF(B23=0," ",VLOOKUP($B23,[1]Спортсмены!$B$1:$H$65536,3,FALSE))</f>
        <v>34324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Костромская</v>
      </c>
      <c r="G23" s="21" t="str">
        <f>IF(B23=0," ",VLOOKUP($B23,[1]Спортсмены!$B$1:$H$65536,6,FALSE))</f>
        <v>Кострома, КОСДЮСШОР</v>
      </c>
      <c r="H23" s="31"/>
      <c r="I23" s="114">
        <v>2.9736111111111109E-3</v>
      </c>
      <c r="J23" s="26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2р</v>
      </c>
      <c r="K23" s="16">
        <v>12</v>
      </c>
      <c r="L23" s="21" t="str">
        <f>IF(B23=0," ",VLOOKUP($B23,[1]Спортсмены!$B$1:$H$65536,7,FALSE))</f>
        <v>Дружков А.Н., Рычкова Ю.В.</v>
      </c>
    </row>
    <row r="24" spans="1:12">
      <c r="A24" s="29">
        <v>7</v>
      </c>
      <c r="B24" s="56">
        <v>388</v>
      </c>
      <c r="C24" s="21" t="str">
        <f>IF(B24=0," ",VLOOKUP(B24,[1]Спортсмены!B$1:H$65536,2,FALSE))</f>
        <v>Филиппов Михаил</v>
      </c>
      <c r="D24" s="23">
        <f>IF(B24=0," ",VLOOKUP($B24,[1]Спортсмены!$B$1:$H$65536,3,FALSE))</f>
        <v>1994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респ-ка Коми</v>
      </c>
      <c r="G24" s="21" t="str">
        <f>IF(B24=0," ",VLOOKUP($B24,[1]Спортсмены!$B$1:$H$65536,6,FALSE))</f>
        <v>Сыктывкар, КДЮСШ-1</v>
      </c>
      <c r="H24" s="31"/>
      <c r="I24" s="114">
        <v>2.9907407407407404E-3</v>
      </c>
      <c r="J24" s="26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2р</v>
      </c>
      <c r="K24" s="16">
        <v>11</v>
      </c>
      <c r="L24" s="21" t="str">
        <f>IF(B24=0," ",VLOOKUP($B24,[1]Спортсмены!$B$1:$H$65536,7,FALSE))</f>
        <v>Шокшуева Ю.В</v>
      </c>
    </row>
    <row r="25" spans="1:12">
      <c r="A25" s="29">
        <v>8</v>
      </c>
      <c r="B25" s="32">
        <v>336</v>
      </c>
      <c r="C25" s="21" t="str">
        <f>IF(B25=0," ",VLOOKUP(B25,[1]Спортсмены!B$1:H$65536,2,FALSE))</f>
        <v>Ес-Оглы Руслан</v>
      </c>
      <c r="D25" s="27">
        <f>IF(B25=0," ",VLOOKUP($B25,[1]Спортсмены!$B$1:$H$65536,3,FALSE))</f>
        <v>34342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Ивановская</v>
      </c>
      <c r="G25" s="21" t="str">
        <f>IF(B25=0," ",VLOOKUP($B25,[1]Спортсмены!$B$1:$H$65536,6,FALSE))</f>
        <v>Шуя, ДЮСШ</v>
      </c>
      <c r="H25" s="31"/>
      <c r="I25" s="114">
        <v>3.0089120370370369E-3</v>
      </c>
      <c r="J25" s="26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2р</v>
      </c>
      <c r="K25" s="16">
        <v>10</v>
      </c>
      <c r="L25" s="21" t="str">
        <f>IF(B25=0," ",VLOOKUP($B25,[1]Спортсмены!$B$1:$H$65536,7,FALSE))</f>
        <v>Кузнецов В.А.</v>
      </c>
    </row>
    <row r="26" spans="1:12">
      <c r="A26" s="29">
        <v>9</v>
      </c>
      <c r="B26" s="20">
        <v>168</v>
      </c>
      <c r="C26" s="21" t="str">
        <f>IF(B26=0," ",VLOOKUP(B26,[1]Спортсмены!B$1:H$65536,2,FALSE))</f>
        <v>Резник Иван</v>
      </c>
      <c r="D26" s="23">
        <f>IF(B26=0," ",VLOOKUP($B26,[1]Спортсмены!$B$1:$H$65536,3,FALSE))</f>
        <v>1994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Архангельская</v>
      </c>
      <c r="G26" s="21" t="str">
        <f>IF(B26=0," ",VLOOKUP($B26,[1]Спортсмены!$B$1:$H$65536,6,FALSE))</f>
        <v>Архангельск, ДЮСШ-1</v>
      </c>
      <c r="H26" s="31"/>
      <c r="I26" s="114">
        <v>3.0965277777777775E-3</v>
      </c>
      <c r="J26" s="26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3р</v>
      </c>
      <c r="K26" s="15" t="s">
        <v>31</v>
      </c>
      <c r="L26" s="21" t="str">
        <f>IF(B26=0," ",VLOOKUP($B26,[1]Спортсмены!$B$1:$H$65536,7,FALSE))</f>
        <v>Рудакова А.Г.</v>
      </c>
    </row>
    <row r="27" spans="1:12">
      <c r="A27" s="29"/>
      <c r="B27" s="20"/>
      <c r="C27" s="21" t="str">
        <f>IF(B27=0," ",VLOOKUP(B27,[1]Спортсмены!B$1:H$65536,2,FALSE))</f>
        <v xml:space="preserve"> </v>
      </c>
      <c r="D27" s="23" t="str">
        <f>IF(B27=0," ",VLOOKUP($B27,[1]Спортсмены!$B$1:$H$65536,3,FALSE))</f>
        <v xml:space="preserve"> </v>
      </c>
      <c r="E27" s="23" t="str">
        <f>IF(B27=0," ",IF(VLOOKUP($B27,[1]Спортсмены!$B$1:$H$65536,4,FALSE)=0," ",VLOOKUP($B27,[1]Спортсмены!$B$1:$H$65536,4,FALSE)))</f>
        <v xml:space="preserve"> </v>
      </c>
      <c r="F27" s="21" t="str">
        <f>IF(B27=0," ",VLOOKUP($B27,[1]Спортсмены!$B$1:$H$65536,5,FALSE))</f>
        <v xml:space="preserve"> </v>
      </c>
      <c r="G27" s="21" t="str">
        <f>IF(B27=0," ",VLOOKUP($B27,[1]Спортсмены!$B$1:$H$65536,6,FALSE))</f>
        <v xml:space="preserve"> </v>
      </c>
      <c r="H27" s="31"/>
      <c r="I27" s="114"/>
      <c r="J27" s="26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 xml:space="preserve"> </v>
      </c>
      <c r="K27" s="16"/>
      <c r="L27" s="21" t="str">
        <f>IF(B27=0," ",VLOOKUP($B27,[1]Спортсмены!$B$1:$H$65536,7,FALSE))</f>
        <v xml:space="preserve"> </v>
      </c>
    </row>
    <row r="28" spans="1:12" ht="15.75" thickBot="1">
      <c r="A28" s="35"/>
      <c r="B28" s="36"/>
      <c r="C28" s="37"/>
      <c r="D28" s="58"/>
      <c r="E28" s="39"/>
      <c r="F28" s="37"/>
      <c r="G28" s="37"/>
      <c r="H28" s="59"/>
      <c r="I28" s="116"/>
      <c r="J28" s="42"/>
      <c r="K28" s="42"/>
      <c r="L28" s="37"/>
    </row>
    <row r="29" spans="1:12" ht="23.25" thickTop="1">
      <c r="A29" s="382" t="s">
        <v>1</v>
      </c>
      <c r="B29" s="382"/>
      <c r="C29" s="382"/>
      <c r="D29" s="382"/>
      <c r="E29" s="382"/>
      <c r="F29" s="382"/>
      <c r="G29" s="382"/>
      <c r="H29" s="382"/>
      <c r="I29" s="382"/>
      <c r="J29" s="382"/>
      <c r="K29" s="382"/>
      <c r="L29" s="382"/>
    </row>
    <row r="30" spans="1:12" ht="20.25">
      <c r="A30" s="383" t="s">
        <v>38</v>
      </c>
      <c r="B30" s="383"/>
      <c r="C30" s="383"/>
      <c r="D30" s="383"/>
      <c r="E30" s="383"/>
      <c r="F30" s="383"/>
      <c r="G30" s="383"/>
      <c r="H30" s="383"/>
      <c r="I30" s="383"/>
      <c r="J30" s="383"/>
      <c r="K30" s="383"/>
      <c r="L30" s="383"/>
    </row>
    <row r="31" spans="1:12" ht="18">
      <c r="A31" s="1"/>
      <c r="B31" s="137"/>
      <c r="C31" s="137"/>
      <c r="D31" s="137"/>
      <c r="E31" s="2"/>
      <c r="F31" s="2" t="s">
        <v>5</v>
      </c>
      <c r="G31" s="2"/>
      <c r="H31" s="2"/>
      <c r="I31" s="2"/>
      <c r="J31" s="2"/>
      <c r="K31" s="2"/>
      <c r="L31" s="2"/>
    </row>
    <row r="32" spans="1:12" ht="15.75">
      <c r="A32" s="1"/>
      <c r="B32" s="138"/>
      <c r="C32" s="90"/>
      <c r="D32" s="138"/>
      <c r="E32" s="3"/>
      <c r="F32" s="384" t="s">
        <v>159</v>
      </c>
      <c r="G32" s="384"/>
      <c r="H32" s="3"/>
      <c r="I32"/>
      <c r="K32" s="4" t="s">
        <v>8</v>
      </c>
    </row>
    <row r="33" spans="1:12">
      <c r="A33" s="1"/>
      <c r="B33" s="4"/>
      <c r="C33" s="5"/>
      <c r="F33" s="1"/>
      <c r="G33" s="1"/>
      <c r="H33" s="6"/>
      <c r="I33" s="6"/>
      <c r="J33" s="6"/>
      <c r="K33" s="6" t="s">
        <v>10</v>
      </c>
      <c r="L33" s="6"/>
    </row>
    <row r="34" spans="1:12" ht="18.75">
      <c r="A34" s="7"/>
      <c r="B34" s="4"/>
      <c r="C34" s="4"/>
      <c r="E34" s="8"/>
      <c r="F34" s="1"/>
      <c r="G34" s="1"/>
      <c r="H34" s="8"/>
      <c r="I34" s="385" t="s">
        <v>106</v>
      </c>
      <c r="J34" s="385"/>
      <c r="K34" s="9"/>
      <c r="L34" s="6" t="s">
        <v>165</v>
      </c>
    </row>
    <row r="35" spans="1:12">
      <c r="A35" s="1" t="s">
        <v>163</v>
      </c>
      <c r="B35" s="4"/>
      <c r="C35" s="4"/>
      <c r="D35" s="10"/>
      <c r="E35" s="10"/>
      <c r="F35" s="1"/>
      <c r="G35" s="1"/>
      <c r="H35" s="11"/>
      <c r="I35" s="378"/>
      <c r="J35" s="378"/>
      <c r="K35" s="12"/>
      <c r="L35" s="6"/>
    </row>
    <row r="36" spans="1:12">
      <c r="A36" s="379" t="s">
        <v>17</v>
      </c>
      <c r="B36" s="379" t="s">
        <v>18</v>
      </c>
      <c r="C36" s="379" t="s">
        <v>19</v>
      </c>
      <c r="D36" s="372" t="s">
        <v>20</v>
      </c>
      <c r="E36" s="372" t="s">
        <v>21</v>
      </c>
      <c r="F36" s="372" t="s">
        <v>22</v>
      </c>
      <c r="G36" s="372" t="s">
        <v>23</v>
      </c>
      <c r="H36" s="380" t="s">
        <v>24</v>
      </c>
      <c r="I36" s="381"/>
      <c r="J36" s="379" t="s">
        <v>25</v>
      </c>
      <c r="K36" s="372" t="s">
        <v>26</v>
      </c>
      <c r="L36" s="374" t="s">
        <v>27</v>
      </c>
    </row>
    <row r="37" spans="1:12">
      <c r="A37" s="373"/>
      <c r="B37" s="373"/>
      <c r="C37" s="373"/>
      <c r="D37" s="373"/>
      <c r="E37" s="373"/>
      <c r="F37" s="373"/>
      <c r="G37" s="373"/>
      <c r="H37" s="392" t="s">
        <v>28</v>
      </c>
      <c r="I37" s="393"/>
      <c r="J37" s="373"/>
      <c r="K37" s="373"/>
      <c r="L37" s="375"/>
    </row>
    <row r="38" spans="1:12">
      <c r="A38" s="15"/>
      <c r="B38" s="15"/>
      <c r="C38" s="15"/>
      <c r="D38" s="16"/>
      <c r="E38" s="15"/>
      <c r="F38" s="376" t="s">
        <v>61</v>
      </c>
      <c r="G38" s="376"/>
      <c r="H38" s="17"/>
      <c r="I38" s="18"/>
      <c r="J38" s="71"/>
      <c r="K38" s="71"/>
      <c r="L38" s="71"/>
    </row>
    <row r="39" spans="1:12">
      <c r="A39" s="19">
        <v>1</v>
      </c>
      <c r="B39" s="26">
        <v>488</v>
      </c>
      <c r="C39" s="21" t="str">
        <f>IF(B39=0," ",VLOOKUP(B39,[1]Спортсмены!B$1:H$65536,2,FALSE))</f>
        <v>Зинович Андрей</v>
      </c>
      <c r="D39" s="27">
        <f>IF(B39=0," ",VLOOKUP($B39,[1]Спортсмены!$B$1:$H$65536,3,FALSE))</f>
        <v>33512</v>
      </c>
      <c r="E39" s="23" t="str">
        <f>IF(B39=0," ",IF(VLOOKUP($B39,[1]Спортсмены!$B$1:$H$65536,4,FALSE)=0," ",VLOOKUP($B39,[1]Спортсмены!$B$1:$H$65536,4,FALSE)))</f>
        <v>КМС</v>
      </c>
      <c r="F39" s="21" t="str">
        <f>IF(B39=0," ",VLOOKUP($B39,[1]Спортсмены!$B$1:$H$65536,5,FALSE))</f>
        <v>Владимирская</v>
      </c>
      <c r="G39" s="21" t="str">
        <f>IF(B39=0," ",VLOOKUP($B39,[1]Спортсмены!$B$1:$H$65536,6,FALSE))</f>
        <v>Владимир, Динамо</v>
      </c>
      <c r="H39" s="31"/>
      <c r="I39" s="114">
        <v>2.8211805555555555E-3</v>
      </c>
      <c r="J39" s="26" t="str">
        <f>IF(I39=0," ",IF(I39&lt;=[1]Разряды!$D$8,[1]Разряды!$D$3,IF(I39&lt;=[1]Разряды!$E$8,[1]Разряды!$E$3,IF(I39&lt;=[1]Разряды!$F$8,[1]Разряды!$F$3,IF(I39&lt;=[1]Разряды!$G$8,[1]Разряды!$G$3,IF(I39&lt;=[1]Разряды!$H$8,[1]Разряды!$H$3,IF(I39&lt;=[1]Разряды!$I$8,[1]Разряды!$I$3,IF(I39&lt;=[1]Разряды!$J$8,[1]Разряды!$J$3,"б/р"))))))))</f>
        <v>1р</v>
      </c>
      <c r="K39" s="26">
        <v>20</v>
      </c>
      <c r="L39" s="21" t="str">
        <f>IF(B39=0," ",VLOOKUP($B39,[1]Спортсмены!$B$1:$H$65536,7,FALSE))</f>
        <v>Зинович В.И.</v>
      </c>
    </row>
    <row r="40" spans="1:12">
      <c r="A40" s="19">
        <v>2</v>
      </c>
      <c r="B40" s="20">
        <v>285</v>
      </c>
      <c r="C40" s="21" t="str">
        <f>IF(B40=0," ",VLOOKUP(B40,[1]Спортсмены!B$1:H$65536,2,FALSE))</f>
        <v>Ваулин Семен</v>
      </c>
      <c r="D40" s="23">
        <f>IF(B40=0," ",VLOOKUP($B40,[1]Спортсмены!$B$1:$H$65536,3,FALSE))</f>
        <v>1991</v>
      </c>
      <c r="E40" s="23" t="str">
        <f>IF(B40=0," ",IF(VLOOKUP($B40,[1]Спортсмены!$B$1:$H$65536,4,FALSE)=0," ",VLOOKUP($B40,[1]Спортсмены!$B$1:$H$65536,4,FALSE)))</f>
        <v>1р</v>
      </c>
      <c r="F40" s="21" t="str">
        <f>IF(B40=0," ",VLOOKUP($B40,[1]Спортсмены!$B$1:$H$65536,5,FALSE))</f>
        <v>Вологодская</v>
      </c>
      <c r="G40" s="21" t="str">
        <f>IF(B40=0," ",VLOOKUP($B40,[1]Спортсмены!$B$1:$H$65536,6,FALSE))</f>
        <v>Вологда, ВИПЭ</v>
      </c>
      <c r="H40" s="31"/>
      <c r="I40" s="114">
        <v>2.8326388888888884E-3</v>
      </c>
      <c r="J40" s="26" t="str">
        <f>IF(I40=0," ",IF(I40&lt;=[1]Разряды!$D$8,[1]Разряды!$D$3,IF(I40&lt;=[1]Разряды!$E$8,[1]Разряды!$E$3,IF(I40&lt;=[1]Разряды!$F$8,[1]Разряды!$F$3,IF(I40&lt;=[1]Разряды!$G$8,[1]Разряды!$G$3,IF(I40&lt;=[1]Разряды!$H$8,[1]Разряды!$H$3,IF(I40&lt;=[1]Разряды!$I$8,[1]Разряды!$I$3,IF(I40&lt;=[1]Разряды!$J$8,[1]Разряды!$J$3,"б/р"))))))))</f>
        <v>1р</v>
      </c>
      <c r="K40" s="16">
        <v>17</v>
      </c>
      <c r="L40" s="21" t="str">
        <f>IF(B40=0," ",VLOOKUP($B40,[1]Спортсмены!$B$1:$H$65536,7,FALSE))</f>
        <v>Кошелев Е.Ю.</v>
      </c>
    </row>
    <row r="41" spans="1:12">
      <c r="A41" s="19">
        <v>3</v>
      </c>
      <c r="B41" s="20">
        <v>156</v>
      </c>
      <c r="C41" s="21" t="str">
        <f>IF(B41=0," ",VLOOKUP(B41,[1]Спортсмены!B$1:H$65536,2,FALSE))</f>
        <v xml:space="preserve">Антонов Артём </v>
      </c>
      <c r="D41" s="27">
        <f>IF(B41=0," ",VLOOKUP($B41,[1]Спортсмены!$B$1:$H$65536,3,FALSE))</f>
        <v>33511</v>
      </c>
      <c r="E41" s="23" t="str">
        <f>IF(B41=0," ",IF(VLOOKUP($B41,[1]Спортсмены!$B$1:$H$65536,4,FALSE)=0," ",VLOOKUP($B41,[1]Спортсмены!$B$1:$H$65536,4,FALSE)))</f>
        <v>1р</v>
      </c>
      <c r="F41" s="21" t="str">
        <f>IF(B41=0," ",VLOOKUP($B41,[1]Спортсмены!$B$1:$H$65536,5,FALSE))</f>
        <v>Архангельская</v>
      </c>
      <c r="G41" s="21" t="str">
        <f>IF(B41=0," ",VLOOKUP($B41,[1]Спортсмены!$B$1:$H$65536,6,FALSE))</f>
        <v>Архангельск, САФУ</v>
      </c>
      <c r="H41" s="31"/>
      <c r="I41" s="114">
        <v>2.8340277777777778E-3</v>
      </c>
      <c r="J41" s="26" t="str">
        <f>IF(I41=0," ",IF(I41&lt;=[1]Разряды!$D$8,[1]Разряды!$D$3,IF(I41&lt;=[1]Разряды!$E$8,[1]Разряды!$E$3,IF(I41&lt;=[1]Разряды!$F$8,[1]Разряды!$F$3,IF(I41&lt;=[1]Разряды!$G$8,[1]Разряды!$G$3,IF(I41&lt;=[1]Разряды!$H$8,[1]Разряды!$H$3,IF(I41&lt;=[1]Разряды!$I$8,[1]Разряды!$I$3,IF(I41&lt;=[1]Разряды!$J$8,[1]Разряды!$J$3,"б/р"))))))))</f>
        <v>1р</v>
      </c>
      <c r="K41" s="16">
        <v>15</v>
      </c>
      <c r="L41" s="21" t="str">
        <f>IF(B41=0," ",VLOOKUP($B41,[1]Спортсмены!$B$1:$H$65536,7,FALSE))</f>
        <v>Водовозов В.А.</v>
      </c>
    </row>
    <row r="42" spans="1:12">
      <c r="A42" s="29">
        <v>4</v>
      </c>
      <c r="B42" s="20">
        <v>333</v>
      </c>
      <c r="C42" s="21" t="str">
        <f>IF(B42=0," ",VLOOKUP(B42,[1]Спортсмены!B$1:H$65536,2,FALSE))</f>
        <v>Герасимов Андрей</v>
      </c>
      <c r="D42" s="27">
        <f>IF(B42=0," ",VLOOKUP($B42,[1]Спортсмены!$B$1:$H$65536,3,FALSE))</f>
        <v>33969</v>
      </c>
      <c r="E42" s="23" t="str">
        <f>IF(B42=0," ",IF(VLOOKUP($B42,[1]Спортсмены!$B$1:$H$65536,4,FALSE)=0," ",VLOOKUP($B42,[1]Спортсмены!$B$1:$H$65536,4,FALSE)))</f>
        <v>1р</v>
      </c>
      <c r="F42" s="21" t="str">
        <f>IF(B42=0," ",VLOOKUP($B42,[1]Спортсмены!$B$1:$H$65536,5,FALSE))</f>
        <v>Ивановская</v>
      </c>
      <c r="G42" s="21" t="str">
        <f>IF(B42=0," ",VLOOKUP($B42,[1]Спортсмены!$B$1:$H$65536,6,FALSE))</f>
        <v>Иваново, Профсоюзы</v>
      </c>
      <c r="H42" s="31"/>
      <c r="I42" s="114">
        <v>2.8546296296296301E-3</v>
      </c>
      <c r="J42" s="26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1р</v>
      </c>
      <c r="K42" s="16">
        <v>14</v>
      </c>
      <c r="L42" s="21" t="str">
        <f>IF(B42=0," ",VLOOKUP($B42,[1]Спортсмены!$B$1:$H$65536,7,FALSE))</f>
        <v>Гильмутдинов Ю.В.</v>
      </c>
    </row>
    <row r="43" spans="1:12">
      <c r="A43" s="29">
        <v>5</v>
      </c>
      <c r="B43" s="20">
        <v>332</v>
      </c>
      <c r="C43" s="21" t="str">
        <f>IF(B43=0," ",VLOOKUP(B43,[1]Спортсмены!B$1:H$65536,2,FALSE))</f>
        <v>Пыталев Андрей</v>
      </c>
      <c r="D43" s="27">
        <f>IF(B43=0," ",VLOOKUP($B43,[1]Спортсмены!$B$1:$H$65536,3,FALSE))</f>
        <v>33724</v>
      </c>
      <c r="E43" s="23" t="str">
        <f>IF(B43=0," ",IF(VLOOKUP($B43,[1]Спортсмены!$B$1:$H$65536,4,FALSE)=0," ",VLOOKUP($B43,[1]Спортсмены!$B$1:$H$65536,4,FALSE)))</f>
        <v>1р</v>
      </c>
      <c r="F43" s="21" t="str">
        <f>IF(B43=0," ",VLOOKUP($B43,[1]Спортсмены!$B$1:$H$65536,5,FALSE))</f>
        <v>Ивановская</v>
      </c>
      <c r="G43" s="21" t="str">
        <f>IF(B43=0," ",VLOOKUP($B43,[1]Спортсмены!$B$1:$H$65536,6,FALSE))</f>
        <v>Иваново, Профсоюзы</v>
      </c>
      <c r="H43" s="31"/>
      <c r="I43" s="114">
        <v>2.8586805555555557E-3</v>
      </c>
      <c r="J43" s="26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1р</v>
      </c>
      <c r="K43" s="16">
        <v>13</v>
      </c>
      <c r="L43" s="21" t="str">
        <f>IF(B43=0," ",VLOOKUP($B43,[1]Спортсмены!$B$1:$H$65536,7,FALSE))</f>
        <v>Гильмутдинов Ю.В.</v>
      </c>
    </row>
    <row r="44" spans="1:12">
      <c r="A44" s="29">
        <v>6</v>
      </c>
      <c r="B44" s="20">
        <v>161</v>
      </c>
      <c r="C44" s="21" t="str">
        <f>IF(B44=0," ",VLOOKUP(B44,[1]Спортсмены!B$1:H$65536,2,FALSE))</f>
        <v>Лодыгин Дмитрий</v>
      </c>
      <c r="D44" s="27">
        <f>IF(B44=0," ",VLOOKUP($B44,[1]Спортсмены!$B$1:$H$65536,3,FALSE))</f>
        <v>33724</v>
      </c>
      <c r="E44" s="23" t="str">
        <f>IF(B44=0," ",IF(VLOOKUP($B44,[1]Спортсмены!$B$1:$H$65536,4,FALSE)=0," ",VLOOKUP($B44,[1]Спортсмены!$B$1:$H$65536,4,FALSE)))</f>
        <v>2р</v>
      </c>
      <c r="F44" s="21" t="str">
        <f>IF(B44=0," ",VLOOKUP($B44,[1]Спортсмены!$B$1:$H$65536,5,FALSE))</f>
        <v>Архангельская</v>
      </c>
      <c r="G44" s="21" t="str">
        <f>IF(B44=0," ",VLOOKUP($B44,[1]Спортсмены!$B$1:$H$65536,6,FALSE))</f>
        <v>Архангельск, САФУ</v>
      </c>
      <c r="H44" s="31"/>
      <c r="I44" s="114">
        <v>2.889583333333333E-3</v>
      </c>
      <c r="J44" s="26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1р</v>
      </c>
      <c r="K44" s="16">
        <v>12</v>
      </c>
      <c r="L44" s="21" t="str">
        <f>IF(B44=0," ",VLOOKUP($B44,[1]Спортсмены!$B$1:$H$65536,7,FALSE))</f>
        <v>Чернов А.В.. Мосеев А.А.</v>
      </c>
    </row>
    <row r="45" spans="1:12">
      <c r="A45" s="29">
        <v>7</v>
      </c>
      <c r="B45" s="56">
        <v>287</v>
      </c>
      <c r="C45" s="21" t="str">
        <f>IF(B45=0," ",VLOOKUP(B45,[1]Спортсмены!B$1:H$65536,2,FALSE))</f>
        <v>Митусов Николай</v>
      </c>
      <c r="D45" s="23">
        <f>IF(B45=0," ",VLOOKUP($B45,[1]Спортсмены!$B$1:$H$65536,3,FALSE))</f>
        <v>1992</v>
      </c>
      <c r="E45" s="23" t="str">
        <f>IF(B45=0," ",IF(VLOOKUP($B45,[1]Спортсмены!$B$1:$H$65536,4,FALSE)=0," ",VLOOKUP($B45,[1]Спортсмены!$B$1:$H$65536,4,FALSE)))</f>
        <v>1р</v>
      </c>
      <c r="F45" s="21" t="str">
        <f>IF(B45=0," ",VLOOKUP($B45,[1]Спортсмены!$B$1:$H$65536,5,FALSE))</f>
        <v>Вологодская</v>
      </c>
      <c r="G45" s="21"/>
      <c r="H45" s="31"/>
      <c r="I45" s="114">
        <v>2.889583333333333E-3</v>
      </c>
      <c r="J45" s="26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1р</v>
      </c>
      <c r="K45" s="16">
        <v>11</v>
      </c>
      <c r="L45" s="21" t="str">
        <f>IF(B45=0," ",VLOOKUP($B45,[1]Спортсмены!$B$1:$H$65536,7,FALSE))</f>
        <v>Фомичев А.И.</v>
      </c>
    </row>
    <row r="46" spans="1:12">
      <c r="A46" s="29">
        <v>8</v>
      </c>
      <c r="B46" s="20">
        <v>634</v>
      </c>
      <c r="C46" s="21" t="str">
        <f>IF(B46=0," ",VLOOKUP(B46,[1]Спортсмены!B$1:H$65536,2,FALSE))</f>
        <v>Ефимов Артём</v>
      </c>
      <c r="D46" s="23">
        <f>IF(B46=0," ",VLOOKUP($B46,[1]Спортсмены!$B$1:$H$65536,3,FALSE))</f>
        <v>1990</v>
      </c>
      <c r="E46" s="23" t="str">
        <f>IF(B46=0," ",IF(VLOOKUP($B46,[1]Спортсмены!$B$1:$H$65536,4,FALSE)=0," ",VLOOKUP($B46,[1]Спортсмены!$B$1:$H$65536,4,FALSE)))</f>
        <v>2р</v>
      </c>
      <c r="F46" s="21" t="str">
        <f>IF(B46=0," ",VLOOKUP($B46,[1]Спортсмены!$B$1:$H$65536,5,FALSE))</f>
        <v>Вологодская</v>
      </c>
      <c r="G46" s="21" t="str">
        <f>IF(B46=0," ",VLOOKUP($B46,[1]Спортсмены!$B$1:$H$65536,6,FALSE))</f>
        <v>Сокол, ДЮСШ</v>
      </c>
      <c r="H46" s="31"/>
      <c r="I46" s="114">
        <v>2.8939814814814818E-3</v>
      </c>
      <c r="J46" s="26" t="str">
        <f>IF(I46=0," ",IF(I46&lt;=[1]Разряды!$D$8,[1]Разряды!$D$3,IF(I46&lt;=[1]Разряды!$E$8,[1]Разряды!$E$3,IF(I46&lt;=[1]Разряды!$F$8,[1]Разряды!$F$3,IF(I46&lt;=[1]Разряды!$G$8,[1]Разряды!$G$3,IF(I46&lt;=[1]Разряды!$H$8,[1]Разряды!$H$3,IF(I46&lt;=[1]Разряды!$I$8,[1]Разряды!$I$3,IF(I46&lt;=[1]Разряды!$J$8,[1]Разряды!$J$3,"б/р"))))))))</f>
        <v>1р</v>
      </c>
      <c r="K46" s="15" t="s">
        <v>31</v>
      </c>
      <c r="L46" s="21" t="str">
        <f>IF(B46=0," ",VLOOKUP($B46,[1]Спортсмены!$B$1:$H$65536,7,FALSE))</f>
        <v>Шахов Н.М.</v>
      </c>
    </row>
    <row r="47" spans="1:12">
      <c r="A47" s="29">
        <v>9</v>
      </c>
      <c r="B47" s="32">
        <v>157</v>
      </c>
      <c r="C47" s="21" t="str">
        <f>IF(B47=0," ",VLOOKUP(B47,[1]Спортсмены!B$1:H$65536,2,FALSE))</f>
        <v>Воршилов Александр</v>
      </c>
      <c r="D47" s="23">
        <f>IF(B47=0," ",VLOOKUP($B47,[1]Спортсмены!$B$1:$H$65536,3,FALSE))</f>
        <v>1992</v>
      </c>
      <c r="E47" s="23" t="str">
        <f>IF(B47=0," ",IF(VLOOKUP($B47,[1]Спортсмены!$B$1:$H$65536,4,FALSE)=0," ",VLOOKUP($B47,[1]Спортсмены!$B$1:$H$65536,4,FALSE)))</f>
        <v>1р</v>
      </c>
      <c r="F47" s="21" t="str">
        <f>IF(B47=0," ",VLOOKUP($B47,[1]Спортсмены!$B$1:$H$65536,5,FALSE))</f>
        <v>Архангельская</v>
      </c>
      <c r="G47" s="21" t="str">
        <f>IF(B47=0," ",VLOOKUP($B47,[1]Спортсмены!$B$1:$H$65536,6,FALSE))</f>
        <v>Архангельск, САФУ</v>
      </c>
      <c r="H47" s="31"/>
      <c r="I47" s="114">
        <v>2.8972222222222216E-3</v>
      </c>
      <c r="J47" s="26" t="str">
        <f>IF(I47=0," ",IF(I47&lt;=[1]Разряды!$D$8,[1]Разряды!$D$3,IF(I47&lt;=[1]Разряды!$E$8,[1]Разряды!$E$3,IF(I47&lt;=[1]Разряды!$F$8,[1]Разряды!$F$3,IF(I47&lt;=[1]Разряды!$G$8,[1]Разряды!$G$3,IF(I47&lt;=[1]Разряды!$H$8,[1]Разряды!$H$3,IF(I47&lt;=[1]Разряды!$I$8,[1]Разряды!$I$3,IF(I47&lt;=[1]Разряды!$J$8,[1]Разряды!$J$3,"б/р"))))))))</f>
        <v>1р</v>
      </c>
      <c r="K47" s="16">
        <v>10</v>
      </c>
      <c r="L47" s="21" t="str">
        <f>IF(B47=0," ",VLOOKUP($B47,[1]Спортсмены!$B$1:$H$65536,7,FALSE))</f>
        <v>Водовозов В.А.</v>
      </c>
    </row>
    <row r="48" spans="1:12">
      <c r="A48" s="29">
        <v>10</v>
      </c>
      <c r="B48" s="20">
        <v>620</v>
      </c>
      <c r="C48" s="21" t="str">
        <f>IF(B48=0," ",VLOOKUP(B48,[1]Спортсмены!B$1:H$65536,2,FALSE))</f>
        <v>Яковлев Роман</v>
      </c>
      <c r="D48" s="23">
        <f>IF(B48=0," ",VLOOKUP($B48,[1]Спортсмены!$B$1:$H$65536,3,FALSE))</f>
        <v>1990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Вологодская</v>
      </c>
      <c r="G48" s="21" t="str">
        <f>IF(B48=0," ",VLOOKUP($B48,[1]Спортсмены!$B$1:$H$65536,6,FALSE))</f>
        <v>Вологда, ВИПЭ</v>
      </c>
      <c r="H48" s="31"/>
      <c r="I48" s="114">
        <v>2.9341435185185182E-3</v>
      </c>
      <c r="J48" s="26" t="str">
        <f>IF(I48=0," ",IF(I48&lt;=[1]Разряды!$D$8,[1]Разряды!$D$3,IF(I48&lt;=[1]Разряды!$E$8,[1]Разряды!$E$3,IF(I48&lt;=[1]Разряды!$F$8,[1]Разряды!$F$3,IF(I48&lt;=[1]Разряды!$G$8,[1]Разряды!$G$3,IF(I48&lt;=[1]Разряды!$H$8,[1]Разряды!$H$3,IF(I48&lt;=[1]Разряды!$I$8,[1]Разряды!$I$3,IF(I48&lt;=[1]Разряды!$J$8,[1]Разряды!$J$3,"б/р"))))))))</f>
        <v>2р</v>
      </c>
      <c r="K48" s="15" t="s">
        <v>31</v>
      </c>
      <c r="L48" s="21" t="str">
        <f>IF(B48=0," ",VLOOKUP($B48,[1]Спортсмены!$B$1:$H$65536,7,FALSE))</f>
        <v>Фомичёв А.В.</v>
      </c>
    </row>
    <row r="49" spans="1:12">
      <c r="A49" s="29">
        <v>11</v>
      </c>
      <c r="B49" s="20">
        <v>360</v>
      </c>
      <c r="C49" s="21" t="str">
        <f>IF(B49=0," ",VLOOKUP(B49,[1]Спортсмены!B$1:H$65536,2,FALSE))</f>
        <v>Леонов Дмитрий</v>
      </c>
      <c r="D49" s="27">
        <f>IF(B49=0," ",VLOOKUP($B49,[1]Спортсмены!$B$1:$H$65536,3,FALSE))</f>
        <v>33897</v>
      </c>
      <c r="E49" s="23" t="str">
        <f>IF(B49=0," ",IF(VLOOKUP($B49,[1]Спортсмены!$B$1:$H$65536,4,FALSE)=0," ",VLOOKUP($B49,[1]Спортсмены!$B$1:$H$65536,4,FALSE)))</f>
        <v>1р</v>
      </c>
      <c r="F49" s="21" t="str">
        <f>IF(B49=0," ",VLOOKUP($B49,[1]Спортсмены!$B$1:$H$65536,5,FALSE))</f>
        <v>Ивановская</v>
      </c>
      <c r="G49" s="21" t="str">
        <f>IF(B49=0," ",VLOOKUP($B49,[1]Спортсмены!$B$1:$H$65536,6,FALSE))</f>
        <v>Шуя, ДЮСШ</v>
      </c>
      <c r="H49" s="31"/>
      <c r="I49" s="114">
        <v>2.9526620370370366E-3</v>
      </c>
      <c r="J49" s="26" t="str">
        <f>IF(I49=0," ",IF(I49&lt;=[1]Разряды!$D$8,[1]Разряды!$D$3,IF(I49&lt;=[1]Разряды!$E$8,[1]Разряды!$E$3,IF(I49&lt;=[1]Разряды!$F$8,[1]Разряды!$F$3,IF(I49&lt;=[1]Разряды!$G$8,[1]Разряды!$G$3,IF(I49&lt;=[1]Разряды!$H$8,[1]Разряды!$H$3,IF(I49&lt;=[1]Разряды!$I$8,[1]Разряды!$I$3,IF(I49&lt;=[1]Разряды!$J$8,[1]Разряды!$J$3,"б/р"))))))))</f>
        <v>2р</v>
      </c>
      <c r="K49" s="15" t="s">
        <v>31</v>
      </c>
      <c r="L49" s="21" t="str">
        <f>IF(B49=0," ",VLOOKUP($B49,[1]Спортсмены!$B$1:$H$65536,7,FALSE))</f>
        <v>Кузнецов В.А.</v>
      </c>
    </row>
    <row r="50" spans="1:12">
      <c r="A50" s="29">
        <v>12</v>
      </c>
      <c r="B50" s="109">
        <v>621</v>
      </c>
      <c r="C50" s="21" t="str">
        <f>IF(B50=0," ",VLOOKUP(B50,[1]Спортсмены!B$1:H$65536,2,FALSE))</f>
        <v>Плетнёв Павел</v>
      </c>
      <c r="D50" s="23">
        <f>IF(B50=0," ",VLOOKUP($B50,[1]Спортсмены!$B$1:$H$65536,3,FALSE))</f>
        <v>1991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Вологодская</v>
      </c>
      <c r="G50" s="21" t="str">
        <f>IF(B50=0," ",VLOOKUP($B50,[1]Спортсмены!$B$1:$H$65536,6,FALSE))</f>
        <v>Вологда, ВИПЭ</v>
      </c>
      <c r="H50" s="31"/>
      <c r="I50" s="114">
        <v>2.9710648148148148E-3</v>
      </c>
      <c r="J50" s="26" t="str">
        <f>IF(I50=0," ",IF(I50&lt;=[1]Разряды!$D$8,[1]Разряды!$D$3,IF(I50&lt;=[1]Разряды!$E$8,[1]Разряды!$E$3,IF(I50&lt;=[1]Разряды!$F$8,[1]Разряды!$F$3,IF(I50&lt;=[1]Разряды!$G$8,[1]Разряды!$G$3,IF(I50&lt;=[1]Разряды!$H$8,[1]Разряды!$H$3,IF(I50&lt;=[1]Разряды!$I$8,[1]Разряды!$I$3,IF(I50&lt;=[1]Разряды!$J$8,[1]Разряды!$J$3,"б/р"))))))))</f>
        <v>2р</v>
      </c>
      <c r="K50" s="15" t="s">
        <v>31</v>
      </c>
      <c r="L50" s="21" t="str">
        <f>IF(B50=0," ",VLOOKUP($B50,[1]Спортсмены!$B$1:$H$65536,7,FALSE))</f>
        <v>Фомичёв А.В.</v>
      </c>
    </row>
    <row r="51" spans="1:12">
      <c r="A51" s="29">
        <v>13</v>
      </c>
      <c r="B51" s="109">
        <v>616</v>
      </c>
      <c r="C51" s="21" t="str">
        <f>IF(B51=0," ",VLOOKUP(B51,[1]Спортсмены!B$1:H$65536,2,FALSE))</f>
        <v>Ногов Павел</v>
      </c>
      <c r="D51" s="23">
        <f>IF(B51=0," ",VLOOKUP($B51,[1]Спортсмены!$B$1:$H$65536,3,FALSE))</f>
        <v>1992</v>
      </c>
      <c r="E51" s="23" t="str">
        <f>IF(B51=0," ",IF(VLOOKUP($B51,[1]Спортсмены!$B$1:$H$65536,4,FALSE)=0," ",VLOOKUP($B51,[1]Спортсмены!$B$1:$H$65536,4,FALSE)))</f>
        <v>2р</v>
      </c>
      <c r="F51" s="21" t="str">
        <f>IF(B51=0," ",VLOOKUP($B51,[1]Спортсмены!$B$1:$H$65536,5,FALSE))</f>
        <v>Владимирская</v>
      </c>
      <c r="G51" s="21" t="str">
        <f>IF(B51=0," ",VLOOKUP($B51,[1]Спортсмены!$B$1:$H$65536,6,FALSE))</f>
        <v>Владимир, СДЮСШОР-4</v>
      </c>
      <c r="H51" s="31"/>
      <c r="I51" s="114">
        <v>3.1564814814814819E-3</v>
      </c>
      <c r="J51" s="26" t="str">
        <f>IF(I51=0," ",IF(I51&lt;=[1]Разряды!$D$8,[1]Разряды!$D$3,IF(I51&lt;=[1]Разряды!$E$8,[1]Разряды!$E$3,IF(I51&lt;=[1]Разряды!$F$8,[1]Разряды!$F$3,IF(I51&lt;=[1]Разряды!$G$8,[1]Разряды!$G$3,IF(I51&lt;=[1]Разряды!$H$8,[1]Разряды!$H$3,IF(I51&lt;=[1]Разряды!$I$8,[1]Разряды!$I$3,IF(I51&lt;=[1]Разряды!$J$8,[1]Разряды!$J$3,"б/р"))))))))</f>
        <v>3р</v>
      </c>
      <c r="K51" s="16">
        <v>0</v>
      </c>
      <c r="L51" s="21" t="str">
        <f>IF(B51=0," ",VLOOKUP($B51,[1]Спортсмены!$B$1:$H$65536,7,FALSE))</f>
        <v>Куфтырев А.В.</v>
      </c>
    </row>
    <row r="52" spans="1:12">
      <c r="A52" s="29">
        <v>14</v>
      </c>
      <c r="B52" s="109">
        <v>439</v>
      </c>
      <c r="C52" s="21" t="str">
        <f>IF(B52=0," ",VLOOKUP(B52,[1]Спортсмены!B$1:H$65536,2,FALSE))</f>
        <v>Антонов Евгений</v>
      </c>
      <c r="D52" s="23">
        <f>IF(B52=0," ",VLOOKUP($B52,[1]Спортсмены!$B$1:$H$65536,3,FALSE))</f>
        <v>1990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Новгородская</v>
      </c>
      <c r="G52" s="21" t="str">
        <f>IF(B52=0," ",VLOOKUP($B52,[1]Спортсмены!$B$1:$H$65536,6,FALSE))</f>
        <v>Великий Новгород, ДЮСШ</v>
      </c>
      <c r="H52" s="31"/>
      <c r="I52" s="115" t="s">
        <v>80</v>
      </c>
      <c r="J52" s="26"/>
      <c r="K52" s="16">
        <v>0</v>
      </c>
      <c r="L52" s="21" t="str">
        <f>IF(B52=0," ",VLOOKUP($B52,[1]Спортсмены!$B$1:$H$65536,7,FALSE))</f>
        <v>Савенков П.А.</v>
      </c>
    </row>
    <row r="53" spans="1:12" ht="15.75">
      <c r="A53" s="54"/>
      <c r="B53" s="109"/>
      <c r="C53" s="49"/>
      <c r="D53" s="15"/>
      <c r="E53" s="15"/>
      <c r="F53" s="376" t="s">
        <v>63</v>
      </c>
      <c r="G53" s="376"/>
      <c r="H53" s="62"/>
      <c r="I53" s="385" t="s">
        <v>106</v>
      </c>
      <c r="J53" s="385"/>
      <c r="K53" s="9"/>
      <c r="L53" s="6" t="s">
        <v>166</v>
      </c>
    </row>
    <row r="54" spans="1:12">
      <c r="A54" s="19">
        <v>1</v>
      </c>
      <c r="B54" s="20">
        <v>317</v>
      </c>
      <c r="C54" s="21" t="str">
        <f>IF(B54=0," ",VLOOKUP(B54,[1]Спортсмены!B$1:H$65536,2,FALSE))</f>
        <v>Садыков Артур</v>
      </c>
      <c r="D54" s="27">
        <f>IF(B54=0," ",VLOOKUP($B54,[1]Спортсмены!$B$1:$H$65536,3,FALSE))</f>
        <v>31256</v>
      </c>
      <c r="E54" s="23" t="str">
        <f>IF(B54=0," ",IF(VLOOKUP($B54,[1]Спортсмены!$B$1:$H$65536,4,FALSE)=0," ",VLOOKUP($B54,[1]Спортсмены!$B$1:$H$65536,4,FALSE)))</f>
        <v>КМС</v>
      </c>
      <c r="F54" s="21" t="str">
        <f>IF(B54=0," ",VLOOKUP($B54,[1]Спортсмены!$B$1:$H$65536,5,FALSE))</f>
        <v>Ивановская</v>
      </c>
      <c r="G54" s="21" t="str">
        <f>IF(B54=0," ",VLOOKUP($B54,[1]Спортсмены!$B$1:$H$65536,6,FALSE))</f>
        <v>Иваново, Профсоюзы</v>
      </c>
      <c r="H54" s="31"/>
      <c r="I54" s="114">
        <v>2.7318287037037038E-3</v>
      </c>
      <c r="J54" s="26" t="str">
        <f>IF(I54=0," ",IF(I54&lt;=[1]Разряды!$D$8,[1]Разряды!$D$3,IF(I54&lt;=[1]Разряды!$E$8,[1]Разряды!$E$3,IF(I54&lt;=[1]Разряды!$F$8,[1]Разряды!$F$3,IF(I54&lt;=[1]Разряды!$G$8,[1]Разряды!$G$3,IF(I54&lt;=[1]Разряды!$H$8,[1]Разряды!$H$3,IF(I54&lt;=[1]Разряды!$I$8,[1]Разряды!$I$3,IF(I54&lt;=[1]Разряды!$J$8,[1]Разряды!$J$3,"б/р"))))))))</f>
        <v>кмс</v>
      </c>
      <c r="K54" s="26">
        <v>20</v>
      </c>
      <c r="L54" s="21" t="str">
        <f>IF(B54=0," ",VLOOKUP($B54,[1]Спортсмены!$B$1:$H$65536,7,FALSE))</f>
        <v>Гильмутдинов Ю.В.</v>
      </c>
    </row>
    <row r="55" spans="1:12">
      <c r="A55" s="19">
        <v>2</v>
      </c>
      <c r="B55" s="32">
        <v>282</v>
      </c>
      <c r="C55" s="21" t="str">
        <f>IF(B55=0," ",VLOOKUP(B55,[1]Спортсмены!B$1:H$65536,2,FALSE))</f>
        <v>Воробьёв Александр</v>
      </c>
      <c r="D55" s="23">
        <f>IF(B55=0," ",VLOOKUP($B55,[1]Спортсмены!$B$1:$H$65536,3,FALSE))</f>
        <v>1985</v>
      </c>
      <c r="E55" s="23" t="str">
        <f>IF(B55=0," ",IF(VLOOKUP($B55,[1]Спортсмены!$B$1:$H$65536,4,FALSE)=0," ",VLOOKUP($B55,[1]Спортсмены!$B$1:$H$65536,4,FALSE)))</f>
        <v>КМС</v>
      </c>
      <c r="F55" s="21" t="str">
        <f>IF(B55=0," ",VLOOKUP($B55,[1]Спортсмены!$B$1:$H$65536,5,FALSE))</f>
        <v>Вологодская</v>
      </c>
      <c r="G55" s="21" t="str">
        <f>IF(B55=0," ",VLOOKUP($B55,[1]Спортсмены!$B$1:$H$65536,6,FALSE))</f>
        <v>Вологда, ВИПЭ</v>
      </c>
      <c r="H55" s="31"/>
      <c r="I55" s="114">
        <v>2.7359953703703708E-3</v>
      </c>
      <c r="J55" s="26" t="str">
        <f>IF(I55=0," ",IF(I55&lt;=[1]Разряды!$D$8,[1]Разряды!$D$3,IF(I55&lt;=[1]Разряды!$E$8,[1]Разряды!$E$3,IF(I55&lt;=[1]Разряды!$F$8,[1]Разряды!$F$3,IF(I55&lt;=[1]Разряды!$G$8,[1]Разряды!$G$3,IF(I55&lt;=[1]Разряды!$H$8,[1]Разряды!$H$3,IF(I55&lt;=[1]Разряды!$I$8,[1]Разряды!$I$3,IF(I55&lt;=[1]Разряды!$J$8,[1]Разряды!$J$3,"б/р"))))))))</f>
        <v>кмс</v>
      </c>
      <c r="K55" s="16">
        <v>17</v>
      </c>
      <c r="L55" s="21" t="str">
        <f>IF(B55=0," ",VLOOKUP($B55,[1]Спортсмены!$B$1:$H$65536,7,FALSE))</f>
        <v>Кошелев Е.Ю.</v>
      </c>
    </row>
    <row r="56" spans="1:12">
      <c r="A56" s="19">
        <v>3</v>
      </c>
      <c r="B56" s="20">
        <v>495</v>
      </c>
      <c r="C56" s="21" t="str">
        <f>IF(B56=0," ",VLOOKUP(B56,[1]Спортсмены!B$1:H$65536,2,FALSE))</f>
        <v>Карзанов Валентин</v>
      </c>
      <c r="D56" s="27">
        <f>IF(B56=0," ",VLOOKUP($B56,[1]Спортсмены!$B$1:$H$65536,3,FALSE))</f>
        <v>32417</v>
      </c>
      <c r="E56" s="23" t="str">
        <f>IF(B56=0," ",IF(VLOOKUP($B56,[1]Спортсмены!$B$1:$H$65536,4,FALSE)=0," ",VLOOKUP($B56,[1]Спортсмены!$B$1:$H$65536,4,FALSE)))</f>
        <v>КМС</v>
      </c>
      <c r="F56" s="21" t="str">
        <f>IF(B56=0," ",VLOOKUP($B56,[1]Спортсмены!$B$1:$H$65536,5,FALSE))</f>
        <v>Владимирская</v>
      </c>
      <c r="G56" s="21" t="str">
        <f>IF(B56=0," ",VLOOKUP($B56,[1]Спортсмены!$B$1:$H$65536,6,FALSE))</f>
        <v>Владимир, СДЮСШОР-4</v>
      </c>
      <c r="H56" s="31"/>
      <c r="I56" s="114">
        <v>2.7385416666666669E-3</v>
      </c>
      <c r="J56" s="26" t="str">
        <f>IF(I56=0," ",IF(I56&lt;=[1]Разряды!$D$8,[1]Разряды!$D$3,IF(I56&lt;=[1]Разряды!$E$8,[1]Разряды!$E$3,IF(I56&lt;=[1]Разряды!$F$8,[1]Разряды!$F$3,IF(I56&lt;=[1]Разряды!$G$8,[1]Разряды!$G$3,IF(I56&lt;=[1]Разряды!$H$8,[1]Разряды!$H$3,IF(I56&lt;=[1]Разряды!$I$8,[1]Разряды!$I$3,IF(I56&lt;=[1]Разряды!$J$8,[1]Разряды!$J$3,"б/р"))))))))</f>
        <v>кмс</v>
      </c>
      <c r="K56" s="16">
        <v>15</v>
      </c>
      <c r="L56" s="21" t="str">
        <f>IF(B56=0," ",VLOOKUP($B56,[1]Спортсмены!$B$1:$H$65536,7,FALSE))</f>
        <v>Куфтырев А.Л.</v>
      </c>
    </row>
    <row r="57" spans="1:12">
      <c r="A57" s="29">
        <v>4</v>
      </c>
      <c r="B57" s="20">
        <v>496</v>
      </c>
      <c r="C57" s="21" t="str">
        <f>IF(B57=0," ",VLOOKUP(B57,[1]Спортсмены!B$1:H$65536,2,FALSE))</f>
        <v>Родин Сергей</v>
      </c>
      <c r="D57" s="27">
        <f>IF(B57=0," ",VLOOKUP($B57,[1]Спортсмены!$B$1:$H$65536,3,FALSE))</f>
        <v>32710</v>
      </c>
      <c r="E57" s="23" t="str">
        <f>IF(B57=0," ",IF(VLOOKUP($B57,[1]Спортсмены!$B$1:$H$65536,4,FALSE)=0," ",VLOOKUP($B57,[1]Спортсмены!$B$1:$H$65536,4,FALSE)))</f>
        <v>КМС</v>
      </c>
      <c r="F57" s="21" t="str">
        <f>IF(B57=0," ",VLOOKUP($B57,[1]Спортсмены!$B$1:$H$65536,5,FALSE))</f>
        <v>Владимирская</v>
      </c>
      <c r="G57" s="21" t="str">
        <f>IF(B57=0," ",VLOOKUP($B57,[1]Спортсмены!$B$1:$H$65536,6,FALSE))</f>
        <v>Владимир, СДЮСШОР-4, Динамо</v>
      </c>
      <c r="H57" s="31"/>
      <c r="I57" s="114">
        <v>2.7716435185185183E-3</v>
      </c>
      <c r="J57" s="26" t="str">
        <f>IF(I57=0," ",IF(I57&lt;=[1]Разряды!$D$8,[1]Разряды!$D$3,IF(I57&lt;=[1]Разряды!$E$8,[1]Разряды!$E$3,IF(I57&lt;=[1]Разряды!$F$8,[1]Разряды!$F$3,IF(I57&lt;=[1]Разряды!$G$8,[1]Разряды!$G$3,IF(I57&lt;=[1]Разряды!$H$8,[1]Разряды!$H$3,IF(I57&lt;=[1]Разряды!$I$8,[1]Разряды!$I$3,IF(I57&lt;=[1]Разряды!$J$8,[1]Разряды!$J$3,"б/р"))))))))</f>
        <v>1р</v>
      </c>
      <c r="K57" s="16">
        <v>0</v>
      </c>
      <c r="L57" s="21" t="str">
        <f>IF(B57=0," ",VLOOKUP($B57,[1]Спортсмены!$B$1:$H$65536,7,FALSE))</f>
        <v>Куфтырев А.Л.</v>
      </c>
    </row>
    <row r="58" spans="1:12">
      <c r="A58" s="29">
        <v>5</v>
      </c>
      <c r="B58" s="56">
        <v>321</v>
      </c>
      <c r="C58" s="21" t="str">
        <f>IF(B58=0," ",VLOOKUP(B58,[1]Спортсмены!B$1:H$65536,2,FALSE))</f>
        <v>Шаимов Эдуард</v>
      </c>
      <c r="D58" s="27">
        <f>IF(B58=0," ",VLOOKUP($B58,[1]Спортсмены!$B$1:$H$65536,3,FALSE))</f>
        <v>32007</v>
      </c>
      <c r="E58" s="23" t="str">
        <f>IF(B58=0," ",IF(VLOOKUP($B58,[1]Спортсмены!$B$1:$H$65536,4,FALSE)=0," ",VLOOKUP($B58,[1]Спортсмены!$B$1:$H$65536,4,FALSE)))</f>
        <v>КМС</v>
      </c>
      <c r="F58" s="21" t="str">
        <f>IF(B58=0," ",VLOOKUP($B58,[1]Спортсмены!$B$1:$H$65536,5,FALSE))</f>
        <v>Ивановская</v>
      </c>
      <c r="G58" s="21" t="str">
        <f>IF(B58=0," ",VLOOKUP($B58,[1]Спортсмены!$B$1:$H$65536,6,FALSE))</f>
        <v>Иваново, Профсоюзы</v>
      </c>
      <c r="H58" s="31"/>
      <c r="I58" s="114">
        <v>2.7886574074074068E-3</v>
      </c>
      <c r="J58" s="26" t="str">
        <f>IF(I58=0," ",IF(I58&lt;=[1]Разряды!$D$8,[1]Разряды!$D$3,IF(I58&lt;=[1]Разряды!$E$8,[1]Разряды!$E$3,IF(I58&lt;=[1]Разряды!$F$8,[1]Разряды!$F$3,IF(I58&lt;=[1]Разряды!$G$8,[1]Разряды!$G$3,IF(I58&lt;=[1]Разряды!$H$8,[1]Разряды!$H$3,IF(I58&lt;=[1]Разряды!$I$8,[1]Разряды!$I$3,IF(I58&lt;=[1]Разряды!$J$8,[1]Разряды!$J$3,"б/р"))))))))</f>
        <v>1р</v>
      </c>
      <c r="K58" s="16">
        <v>0</v>
      </c>
      <c r="L58" s="21" t="str">
        <f>IF(B58=0," ",VLOOKUP($B58,[1]Спортсмены!$B$1:$H$65536,7,FALSE))</f>
        <v>Гильмутдинов Ю.В.</v>
      </c>
    </row>
    <row r="59" spans="1:12">
      <c r="A59" s="29">
        <v>6</v>
      </c>
      <c r="B59" s="26">
        <v>380</v>
      </c>
      <c r="C59" s="21" t="str">
        <f>IF(B59=0," ",VLOOKUP(B59,[1]Спортсмены!B$1:H$65536,2,FALSE))</f>
        <v>Серебряков Вадим</v>
      </c>
      <c r="D59" s="23">
        <f>IF(B59=0," ",VLOOKUP($B59,[1]Спортсмены!$B$1:$H$65536,3,FALSE))</f>
        <v>1986</v>
      </c>
      <c r="E59" s="23" t="str">
        <f>IF(B59=0," ",IF(VLOOKUP($B59,[1]Спортсмены!$B$1:$H$65536,4,FALSE)=0," ",VLOOKUP($B59,[1]Спортсмены!$B$1:$H$65536,4,FALSE)))</f>
        <v>КМС</v>
      </c>
      <c r="F59" s="21" t="str">
        <f>IF(B59=0," ",VLOOKUP($B59,[1]Спортсмены!$B$1:$H$65536,5,FALSE))</f>
        <v>респ-ка Коми</v>
      </c>
      <c r="G59" s="21" t="str">
        <f>IF(B59=0," ",VLOOKUP($B59,[1]Спортсмены!$B$1:$H$65536,6,FALSE))</f>
        <v>Сыктывкар, КДЮСШ-1</v>
      </c>
      <c r="H59" s="31"/>
      <c r="I59" s="114">
        <v>2.8123842592592593E-3</v>
      </c>
      <c r="J59" s="26" t="str">
        <f>IF(I59=0," ",IF(I59&lt;=[1]Разряды!$D$8,[1]Разряды!$D$3,IF(I59&lt;=[1]Разряды!$E$8,[1]Разряды!$E$3,IF(I59&lt;=[1]Разряды!$F$8,[1]Разряды!$F$3,IF(I59&lt;=[1]Разряды!$G$8,[1]Разряды!$G$3,IF(I59&lt;=[1]Разряды!$H$8,[1]Разряды!$H$3,IF(I59&lt;=[1]Разряды!$I$8,[1]Разряды!$I$3,IF(I59&lt;=[1]Разряды!$J$8,[1]Разряды!$J$3,"б/р"))))))))</f>
        <v>1р</v>
      </c>
      <c r="K59" s="16">
        <v>0</v>
      </c>
      <c r="L59" s="21" t="str">
        <f>IF(B59=0," ",VLOOKUP($B59,[1]Спортсмены!$B$1:$H$65536,7,FALSE))</f>
        <v>Панюкова М.А.</v>
      </c>
    </row>
    <row r="60" spans="1:12">
      <c r="A60" s="29">
        <v>7</v>
      </c>
      <c r="B60" s="20">
        <v>617</v>
      </c>
      <c r="C60" s="21" t="str">
        <f>IF(B60=0," ",VLOOKUP(B60,[1]Спортсмены!B$1:H$65536,2,FALSE))</f>
        <v>Воробьёв Дмитрий</v>
      </c>
      <c r="D60" s="27">
        <f>IF(B60=0," ",VLOOKUP($B60,[1]Спортсмены!$B$1:$H$65536,3,FALSE))</f>
        <v>28965</v>
      </c>
      <c r="E60" s="23" t="str">
        <f>IF(B60=0," ",IF(VLOOKUP($B60,[1]Спортсмены!$B$1:$H$65536,4,FALSE)=0," ",VLOOKUP($B60,[1]Спортсмены!$B$1:$H$65536,4,FALSE)))</f>
        <v>МС</v>
      </c>
      <c r="F60" s="21" t="str">
        <f>IF(B60=0," ",VLOOKUP($B60,[1]Спортсмены!$B$1:$H$65536,5,FALSE))</f>
        <v>Владимирская</v>
      </c>
      <c r="G60" s="21" t="str">
        <f>IF(B60=0," ",VLOOKUP($B60,[1]Спортсмены!$B$1:$H$65536,6,FALSE))</f>
        <v>Владимир, Динамо</v>
      </c>
      <c r="H60" s="31"/>
      <c r="I60" s="114">
        <v>2.8163194444444446E-3</v>
      </c>
      <c r="J60" s="26" t="str">
        <f>IF(I60=0," ",IF(I60&lt;=[1]Разряды!$D$8,[1]Разряды!$D$3,IF(I60&lt;=[1]Разряды!$E$8,[1]Разряды!$E$3,IF(I60&lt;=[1]Разряды!$F$8,[1]Разряды!$F$3,IF(I60&lt;=[1]Разряды!$G$8,[1]Разряды!$G$3,IF(I60&lt;=[1]Разряды!$H$8,[1]Разряды!$H$3,IF(I60&lt;=[1]Разряды!$I$8,[1]Разряды!$I$3,IF(I60&lt;=[1]Разряды!$J$8,[1]Разряды!$J$3,"б/р"))))))))</f>
        <v>1р</v>
      </c>
      <c r="K60" s="16">
        <v>0</v>
      </c>
      <c r="L60" s="21" t="str">
        <f>IF(B60=0," ",VLOOKUP($B60,[1]Спортсмены!$B$1:$H$65536,7,FALSE))</f>
        <v>Саков А.П.</v>
      </c>
    </row>
    <row r="61" spans="1:12">
      <c r="A61" s="29">
        <v>8</v>
      </c>
      <c r="B61" s="20">
        <v>197</v>
      </c>
      <c r="C61" s="21" t="str">
        <f>IF(B61=0," ",VLOOKUP(B61,[1]Спортсмены!B$1:H$65536,2,FALSE))</f>
        <v>Герасимов Сергей</v>
      </c>
      <c r="D61" s="27">
        <f>IF(B61=0," ",VLOOKUP($B61,[1]Спортсмены!$B$1:$H$65536,3,FALSE))</f>
        <v>30499</v>
      </c>
      <c r="E61" s="23" t="str">
        <f>IF(B61=0," ",IF(VLOOKUP($B61,[1]Спортсмены!$B$1:$H$65536,4,FALSE)=0," ",VLOOKUP($B61,[1]Спортсмены!$B$1:$H$65536,4,FALSE)))</f>
        <v>КМС</v>
      </c>
      <c r="F61" s="21" t="str">
        <f>IF(B61=0," ",VLOOKUP($B61,[1]Спортсмены!$B$1:$H$65536,5,FALSE))</f>
        <v>Костромская</v>
      </c>
      <c r="G61" s="21" t="str">
        <f>IF(B61=0," ",VLOOKUP($B61,[1]Спортсмены!$B$1:$H$65536,6,FALSE))</f>
        <v>Кострома, КОСДЮСШОР</v>
      </c>
      <c r="H61" s="31"/>
      <c r="I61" s="114">
        <v>2.8371527777777774E-3</v>
      </c>
      <c r="J61" s="26" t="str">
        <f>IF(I61=0," ",IF(I61&lt;=[1]Разряды!$D$8,[1]Разряды!$D$3,IF(I61&lt;=[1]Разряды!$E$8,[1]Разряды!$E$3,IF(I61&lt;=[1]Разряды!$F$8,[1]Разряды!$F$3,IF(I61&lt;=[1]Разряды!$G$8,[1]Разряды!$G$3,IF(I61&lt;=[1]Разряды!$H$8,[1]Разряды!$H$3,IF(I61&lt;=[1]Разряды!$I$8,[1]Разряды!$I$3,IF(I61&lt;=[1]Разряды!$J$8,[1]Разряды!$J$3,"б/р"))))))))</f>
        <v>1р</v>
      </c>
      <c r="K61" s="16">
        <v>0</v>
      </c>
      <c r="L61" s="21" t="str">
        <f>IF(B61=0," ",VLOOKUP($B61,[1]Спортсмены!$B$1:$H$65536,7,FALSE))</f>
        <v>Дружков А.Н.</v>
      </c>
    </row>
    <row r="62" spans="1:12">
      <c r="A62" s="29">
        <v>9</v>
      </c>
      <c r="B62" s="26">
        <v>149</v>
      </c>
      <c r="C62" s="21" t="str">
        <f>IF(B62=0," ",VLOOKUP(B62,[1]Спортсмены!B$1:H$65536,2,FALSE))</f>
        <v>Макковеев Александр</v>
      </c>
      <c r="D62" s="27">
        <f>IF(B62=0," ",VLOOKUP($B62,[1]Спортсмены!$B$1:$H$65536,3,FALSE))</f>
        <v>31572</v>
      </c>
      <c r="E62" s="23" t="str">
        <f>IF(B62=0," ",IF(VLOOKUP($B62,[1]Спортсмены!$B$1:$H$65536,4,FALSE)=0," ",VLOOKUP($B62,[1]Спортсмены!$B$1:$H$65536,4,FALSE)))</f>
        <v>1р</v>
      </c>
      <c r="F62" s="21" t="str">
        <f>IF(B62=0," ",VLOOKUP($B62,[1]Спортсмены!$B$1:$H$65536,5,FALSE))</f>
        <v>Архангельская</v>
      </c>
      <c r="G62" s="21" t="str">
        <f>IF(B62=0," ",VLOOKUP($B62,[1]Спортсмены!$B$1:$H$65536,6,FALSE))</f>
        <v>Архангельск, ГСУ "ЦСП"</v>
      </c>
      <c r="H62" s="31"/>
      <c r="I62" s="114">
        <v>2.9140046296296297E-3</v>
      </c>
      <c r="J62" s="26" t="str">
        <f>IF(I62=0," ",IF(I62&lt;=[1]Разряды!$D$8,[1]Разряды!$D$3,IF(I62&lt;=[1]Разряды!$E$8,[1]Разряды!$E$3,IF(I62&lt;=[1]Разряды!$F$8,[1]Разряды!$F$3,IF(I62&lt;=[1]Разряды!$G$8,[1]Разряды!$G$3,IF(I62&lt;=[1]Разряды!$H$8,[1]Разряды!$H$3,IF(I62&lt;=[1]Разряды!$I$8,[1]Разряды!$I$3,IF(I62&lt;=[1]Разряды!$J$8,[1]Разряды!$J$3,"б/р"))))))))</f>
        <v>1р</v>
      </c>
      <c r="K62" s="16">
        <v>0</v>
      </c>
      <c r="L62" s="21" t="str">
        <f>IF(B62=0," ",VLOOKUP($B62,[1]Спортсмены!$B$1:$H$65536,7,FALSE))</f>
        <v>Чернов А.В., Мосеев А.А.</v>
      </c>
    </row>
    <row r="63" spans="1:12">
      <c r="A63" s="29">
        <v>10</v>
      </c>
      <c r="B63" s="26">
        <v>392</v>
      </c>
      <c r="C63" s="21" t="str">
        <f>IF(B63=0," ",VLOOKUP(B63,[1]Спортсмены!B$1:H$65536,2,FALSE))</f>
        <v>Когут Максим</v>
      </c>
      <c r="D63" s="23">
        <f>IF(B63=0," ",VLOOKUP($B63,[1]Спортсмены!$B$1:$H$65536,3,FALSE))</f>
        <v>1988</v>
      </c>
      <c r="E63" s="23" t="str">
        <f>IF(B63=0," ",IF(VLOOKUP($B63,[1]Спортсмены!$B$1:$H$65536,4,FALSE)=0," ",VLOOKUP($B63,[1]Спортсмены!$B$1:$H$65536,4,FALSE)))</f>
        <v>КМС</v>
      </c>
      <c r="F63" s="21" t="str">
        <f>IF(B63=0," ",VLOOKUP($B63,[1]Спортсмены!$B$1:$H$65536,5,FALSE))</f>
        <v>респ-ка Коми</v>
      </c>
      <c r="G63" s="21" t="str">
        <f>IF(B63=0," ",VLOOKUP($B63,[1]Спортсмены!$B$1:$H$65536,6,FALSE))</f>
        <v>Сыктывкар, КДЮСШ-1</v>
      </c>
      <c r="H63" s="31"/>
      <c r="I63" s="114">
        <v>2.9440972222222216E-3</v>
      </c>
      <c r="J63" s="26" t="str">
        <f>IF(I63=0," ",IF(I63&lt;=[1]Разряды!$D$8,[1]Разряды!$D$3,IF(I63&lt;=[1]Разряды!$E$8,[1]Разряды!$E$3,IF(I63&lt;=[1]Разряды!$F$8,[1]Разряды!$F$3,IF(I63&lt;=[1]Разряды!$G$8,[1]Разряды!$G$3,IF(I63&lt;=[1]Разряды!$H$8,[1]Разряды!$H$3,IF(I63&lt;=[1]Разряды!$I$8,[1]Разряды!$I$3,IF(I63&lt;=[1]Разряды!$J$8,[1]Разряды!$J$3,"б/р"))))))))</f>
        <v>2р</v>
      </c>
      <c r="K63" s="16">
        <v>0</v>
      </c>
      <c r="L63" s="21" t="str">
        <f>IF(B63=0," ",VLOOKUP($B63,[1]Спортсмены!$B$1:$H$65536,7,FALSE))</f>
        <v>Панюкова М.А., Жубрёв В.В.</v>
      </c>
    </row>
    <row r="64" spans="1:12" ht="15.75" thickBot="1">
      <c r="A64" s="79"/>
      <c r="B64" s="79"/>
      <c r="C64" s="79"/>
      <c r="D64" s="79"/>
      <c r="E64" s="79"/>
      <c r="F64" s="79"/>
      <c r="G64" s="79"/>
      <c r="H64" s="132"/>
      <c r="I64" s="132"/>
      <c r="J64" s="79"/>
      <c r="K64" s="79"/>
      <c r="L64" s="79"/>
    </row>
    <row r="65" spans="1:12" ht="15.75" thickTop="1">
      <c r="A65" s="63"/>
      <c r="B65" s="63"/>
      <c r="C65" s="63"/>
      <c r="D65" s="63"/>
      <c r="E65" s="63"/>
      <c r="F65" s="63"/>
      <c r="G65" s="63"/>
      <c r="H65" s="64"/>
      <c r="I65" s="64"/>
      <c r="J65" s="63"/>
      <c r="K65" s="63"/>
      <c r="L65" s="63"/>
    </row>
    <row r="66" spans="1:12">
      <c r="A66" s="63"/>
      <c r="B66" s="63"/>
      <c r="C66" s="63"/>
      <c r="D66" s="63"/>
      <c r="E66" s="63"/>
      <c r="F66" s="63"/>
      <c r="G66" s="63"/>
      <c r="H66" s="64"/>
      <c r="I66" s="64"/>
      <c r="J66" s="63"/>
      <c r="K66" s="63"/>
      <c r="L66" s="63"/>
    </row>
    <row r="67" spans="1:12">
      <c r="A67" s="63"/>
      <c r="B67" s="63"/>
      <c r="C67" s="63"/>
      <c r="D67" s="63"/>
      <c r="E67" s="63"/>
      <c r="F67" s="63"/>
      <c r="G67" s="63"/>
      <c r="H67" s="64"/>
      <c r="I67" s="64"/>
      <c r="J67" s="63"/>
      <c r="K67" s="63"/>
      <c r="L67" s="63"/>
    </row>
    <row r="68" spans="1:12">
      <c r="A68" s="63"/>
      <c r="B68" s="63"/>
      <c r="C68" s="63"/>
      <c r="D68" s="63"/>
      <c r="E68" s="63"/>
      <c r="F68" s="63"/>
      <c r="G68" s="63"/>
      <c r="H68" s="64"/>
      <c r="I68" s="64"/>
      <c r="J68" s="63"/>
      <c r="K68" s="63"/>
      <c r="L68" s="63"/>
    </row>
    <row r="69" spans="1:12">
      <c r="A69" s="63"/>
      <c r="B69" s="63"/>
      <c r="C69" s="63"/>
      <c r="D69" s="63"/>
      <c r="E69" s="63"/>
      <c r="F69" s="63"/>
      <c r="G69" s="63"/>
      <c r="H69" s="64"/>
      <c r="I69" s="64"/>
      <c r="J69" s="63"/>
      <c r="K69" s="63"/>
      <c r="L69" s="63"/>
    </row>
    <row r="70" spans="1:12">
      <c r="A70" s="63"/>
      <c r="B70" s="63"/>
      <c r="C70" s="63"/>
      <c r="D70" s="63"/>
      <c r="E70" s="63"/>
      <c r="F70" s="63"/>
      <c r="G70" s="63"/>
      <c r="H70" s="64"/>
      <c r="I70" s="64"/>
      <c r="J70" s="63"/>
      <c r="K70" s="63"/>
      <c r="L70" s="63"/>
    </row>
    <row r="71" spans="1:12">
      <c r="A71" s="63"/>
      <c r="B71" s="63"/>
      <c r="C71" s="63"/>
      <c r="D71" s="63"/>
      <c r="E71" s="63"/>
      <c r="F71" s="63"/>
      <c r="G71" s="63"/>
      <c r="H71" s="64"/>
      <c r="I71" s="64"/>
      <c r="J71" s="63"/>
      <c r="K71" s="63"/>
      <c r="L71" s="63"/>
    </row>
    <row r="72" spans="1:12">
      <c r="A72" s="63"/>
      <c r="B72" s="63"/>
      <c r="C72" s="63"/>
      <c r="D72" s="63"/>
      <c r="E72" s="63"/>
      <c r="F72" s="63"/>
      <c r="G72" s="63"/>
      <c r="H72" s="64"/>
      <c r="I72" s="64"/>
      <c r="J72" s="63"/>
      <c r="K72" s="63"/>
      <c r="L72" s="63"/>
    </row>
    <row r="73" spans="1:12">
      <c r="A73" s="63"/>
      <c r="B73" s="63"/>
      <c r="C73" s="63"/>
      <c r="D73" s="63"/>
      <c r="E73" s="63"/>
      <c r="F73" s="63"/>
      <c r="G73" s="63"/>
      <c r="H73" s="64"/>
      <c r="I73" s="64"/>
      <c r="J73" s="63"/>
      <c r="K73" s="63"/>
      <c r="L73" s="63"/>
    </row>
    <row r="74" spans="1:12">
      <c r="A74" s="63"/>
      <c r="B74" s="63"/>
      <c r="C74" s="63"/>
      <c r="D74" s="63"/>
      <c r="E74" s="63"/>
      <c r="F74" s="63"/>
      <c r="G74" s="63"/>
      <c r="H74" s="64"/>
      <c r="I74" s="64"/>
      <c r="J74" s="63"/>
      <c r="K74" s="63"/>
      <c r="L74" s="63"/>
    </row>
    <row r="75" spans="1:12">
      <c r="A75" s="63"/>
      <c r="B75" s="63"/>
      <c r="C75" s="63"/>
      <c r="D75" s="63"/>
      <c r="E75" s="63"/>
      <c r="F75" s="63"/>
      <c r="G75" s="63"/>
      <c r="H75" s="64"/>
      <c r="I75" s="64"/>
      <c r="J75" s="63"/>
      <c r="K75" s="63"/>
      <c r="L75" s="63"/>
    </row>
  </sheetData>
  <mergeCells count="40">
    <mergeCell ref="A1:L1"/>
    <mergeCell ref="A2:L2"/>
    <mergeCell ref="F4:G4"/>
    <mergeCell ref="I6:J6"/>
    <mergeCell ref="I7:J7"/>
    <mergeCell ref="F32:G32"/>
    <mergeCell ref="F8:F9"/>
    <mergeCell ref="G8:G9"/>
    <mergeCell ref="H8:I8"/>
    <mergeCell ref="J8:J9"/>
    <mergeCell ref="F10:G10"/>
    <mergeCell ref="F17:G17"/>
    <mergeCell ref="I17:J17"/>
    <mergeCell ref="A29:L29"/>
    <mergeCell ref="A30:L30"/>
    <mergeCell ref="A8:A9"/>
    <mergeCell ref="B8:B9"/>
    <mergeCell ref="C8:C9"/>
    <mergeCell ref="D8:D9"/>
    <mergeCell ref="E8:E9"/>
    <mergeCell ref="K8:K9"/>
    <mergeCell ref="L8:L9"/>
    <mergeCell ref="H9:I9"/>
    <mergeCell ref="I34:J34"/>
    <mergeCell ref="I35:J35"/>
    <mergeCell ref="A36:A37"/>
    <mergeCell ref="B36:B37"/>
    <mergeCell ref="C36:C37"/>
    <mergeCell ref="D36:D37"/>
    <mergeCell ref="E36:E37"/>
    <mergeCell ref="L36:L37"/>
    <mergeCell ref="H37:I37"/>
    <mergeCell ref="F38:G38"/>
    <mergeCell ref="F53:G53"/>
    <mergeCell ref="I53:J53"/>
    <mergeCell ref="F36:F37"/>
    <mergeCell ref="G36:G37"/>
    <mergeCell ref="H36:I36"/>
    <mergeCell ref="J36:J37"/>
    <mergeCell ref="K36:K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6"/>
  <sheetViews>
    <sheetView topLeftCell="A16" workbookViewId="0">
      <selection activeCell="M10" sqref="M10"/>
    </sheetView>
  </sheetViews>
  <sheetFormatPr defaultRowHeight="15"/>
  <cols>
    <col min="1" max="1" width="6.28515625" customWidth="1"/>
    <col min="2" max="2" width="7.85546875" customWidth="1"/>
    <col min="3" max="3" width="18.85546875" customWidth="1"/>
    <col min="4" max="4" width="10.5703125" customWidth="1"/>
    <col min="5" max="5" width="7.28515625" customWidth="1"/>
    <col min="6" max="6" width="16" customWidth="1"/>
    <col min="7" max="7" width="24.85546875" customWidth="1"/>
    <col min="8" max="8" width="5.28515625" style="72" customWidth="1"/>
    <col min="9" max="9" width="9.140625" style="72"/>
    <col min="10" max="10" width="7" customWidth="1"/>
    <col min="11" max="11" width="7.42578125" customWidth="1"/>
    <col min="12" max="12" width="24.710937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4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167</v>
      </c>
      <c r="B4" s="3"/>
      <c r="C4" s="3"/>
      <c r="D4" s="3"/>
      <c r="E4" s="3"/>
      <c r="F4" s="384" t="s">
        <v>170</v>
      </c>
      <c r="G4" s="384"/>
      <c r="H4" s="3"/>
      <c r="I4"/>
      <c r="K4" s="4" t="s">
        <v>8</v>
      </c>
    </row>
    <row r="5" spans="1:12">
      <c r="A5" s="1" t="s">
        <v>9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11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168</v>
      </c>
    </row>
    <row r="7" spans="1:12">
      <c r="A7" s="1" t="s">
        <v>169</v>
      </c>
      <c r="B7" s="4"/>
      <c r="C7" s="4"/>
      <c r="D7" s="10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296</v>
      </c>
      <c r="C11" s="21" t="str">
        <f>IF(B11=0," ",VLOOKUP(B11,[1]Женщины!B$1:H$65536,2,FALSE))</f>
        <v>Демидова Ульяна</v>
      </c>
      <c r="D11" s="27">
        <f>IF(B11=0," ",VLOOKUP($B11,[1]Женщины!$B$1:$H$65536,3,FALSE))</f>
        <v>34717</v>
      </c>
      <c r="E11" s="23" t="str">
        <f>IF(B11=0," ",IF(VLOOKUP($B11,[1]Женщины!$B$1:$H$65536,4,FALSE)=0," ",VLOOKUP($B11,[1]Женщины!$B$1:$H$65536,4,FALSE)))</f>
        <v>1р</v>
      </c>
      <c r="F11" s="21" t="str">
        <f>IF(B11=0," ",VLOOKUP($B11,[1]Женщины!$B$1:$H$65536,5,FALSE))</f>
        <v>Вологодская</v>
      </c>
      <c r="G11" s="21" t="str">
        <f>IF(B11=0," ",VLOOKUP($B11,[1]Женщины!$B$1:$H$65536,6,FALSE))</f>
        <v>Белозерск, ДЮЦ</v>
      </c>
      <c r="H11" s="31"/>
      <c r="I11" s="114">
        <v>7.3313657407407416E-3</v>
      </c>
      <c r="J11" s="26" t="str">
        <f>IF(I11=0," ",IF(I11&lt;=[1]Разряды!$D$35,[1]Разряды!$D$3,IF(I11&lt;=[1]Разряды!$E$35,[1]Разряды!$E$3,IF(I11&lt;=[1]Разряды!$F$35,[1]Разряды!$F$3,IF(I11&lt;=[1]Разряды!$G$35,[1]Разряды!$G$3,IF(I11&lt;=[1]Разряды!$H$35,[1]Разряды!$H$3,IF(I11&lt;=[1]Разряды!$I$35,[1]Разряды!$I$3,IF(I11&lt;=[1]Разряды!$J$35,[1]Разряды!$J$3,"б/р"))))))))</f>
        <v>1р</v>
      </c>
      <c r="K11" s="26">
        <v>20</v>
      </c>
      <c r="L11" s="21" t="str">
        <f>IF(B11=0," ",VLOOKUP($B11,[1]Женщины!$B$1:$H$65536,7,FALSE))</f>
        <v>Савин О.А.</v>
      </c>
    </row>
    <row r="12" spans="1:12">
      <c r="A12" s="19">
        <v>2</v>
      </c>
      <c r="B12" s="20">
        <v>220</v>
      </c>
      <c r="C12" s="21" t="str">
        <f>IF(B12=0," ",VLOOKUP(B12,[1]Женщины!B$1:H$65536,2,FALSE))</f>
        <v>Королёва Юлия</v>
      </c>
      <c r="D12" s="27">
        <f>IF(B12=0," ",VLOOKUP($B12,[1]Женщины!$B$1:$H$65536,3,FALSE))</f>
        <v>36097</v>
      </c>
      <c r="E12" s="23" t="str">
        <f>IF(B12=0," ",IF(VLOOKUP($B12,[1]Женщины!$B$1:$H$65536,4,FALSE)=0," ",VLOOKUP($B12,[1]Женщины!$B$1:$H$65536,4,FALSE)))</f>
        <v>2р</v>
      </c>
      <c r="F12" s="21" t="str">
        <f>IF(B12=0," ",VLOOKUP($B12,[1]Женщины!$B$1:$H$65536,5,FALSE))</f>
        <v>Костромская</v>
      </c>
      <c r="G12" s="21" t="str">
        <f>IF(B12=0," ",VLOOKUP($B12,[1]Женщины!$B$1:$H$65536,6,FALSE))</f>
        <v>Галич, ДЮСШ</v>
      </c>
      <c r="H12" s="31"/>
      <c r="I12" s="114">
        <v>7.574421296296297E-3</v>
      </c>
      <c r="J12" s="26" t="str">
        <f>IF(I12=0," ",IF(I12&lt;=[1]Разряды!$D$35,[1]Разряды!$D$3,IF(I12&lt;=[1]Разряды!$E$35,[1]Разряды!$E$3,IF(I12&lt;=[1]Разряды!$F$35,[1]Разряды!$F$3,IF(I12&lt;=[1]Разряды!$G$35,[1]Разряды!$G$3,IF(I12&lt;=[1]Разряды!$H$35,[1]Разряды!$H$3,IF(I12&lt;=[1]Разряды!$I$35,[1]Разряды!$I$3,IF(I12&lt;=[1]Разряды!$J$35,[1]Разряды!$J$3,"б/р"))))))))</f>
        <v>2р</v>
      </c>
      <c r="K12" s="16">
        <v>17</v>
      </c>
      <c r="L12" s="21" t="str">
        <f>IF(B12=0," ",VLOOKUP($B12,[1]Женщины!$B$1:$H$65536,7,FALSE))</f>
        <v>Горшкова Э.И.</v>
      </c>
    </row>
    <row r="13" spans="1:12">
      <c r="A13" s="19">
        <v>3</v>
      </c>
      <c r="B13" s="20">
        <v>609</v>
      </c>
      <c r="C13" s="21" t="str">
        <f>IF(B13=0," ",VLOOKUP(B13,[1]Женщины!B$1:H$65536,2,FALSE))</f>
        <v>Дружинина Арина</v>
      </c>
      <c r="D13" s="27">
        <f>IF(B13=0," ",VLOOKUP($B13,[1]Женщины!$B$1:$H$65536,3,FALSE))</f>
        <v>36081</v>
      </c>
      <c r="E13" s="23" t="str">
        <f>IF(B13=0," ",IF(VLOOKUP($B13,[1]Женщины!$B$1:$H$65536,4,FALSE)=0," ",VLOOKUP($B13,[1]Женщины!$B$1:$H$65536,4,FALSE)))</f>
        <v>2р</v>
      </c>
      <c r="F13" s="21" t="str">
        <f>IF(B13=0," ",VLOOKUP($B13,[1]Женщины!$B$1:$H$65536,5,FALSE))</f>
        <v>Вологодская</v>
      </c>
      <c r="G13" s="21" t="str">
        <f>IF(B13=0," ",VLOOKUP($B13,[1]Женщины!$B$1:$H$65536,6,FALSE))</f>
        <v>Белозерск, ДЮЦ</v>
      </c>
      <c r="H13" s="31"/>
      <c r="I13" s="114">
        <v>7.6618055555555545E-3</v>
      </c>
      <c r="J13" s="26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2р</v>
      </c>
      <c r="K13" s="15" t="s">
        <v>31</v>
      </c>
      <c r="L13" s="21" t="str">
        <f>IF(B13=0," ",VLOOKUP($B13,[1]Женщины!$B$1:$H$65536,7,FALSE))</f>
        <v>Савин О.А.</v>
      </c>
    </row>
    <row r="14" spans="1:12">
      <c r="A14" s="29">
        <v>4</v>
      </c>
      <c r="B14" s="32">
        <v>419</v>
      </c>
      <c r="C14" s="21" t="str">
        <f>IF(B14=0," ",VLOOKUP(B14,[1]Женщины!B$1:H$65536,2,FALSE))</f>
        <v>Карпинская Дарья</v>
      </c>
      <c r="D14" s="22">
        <f>IF(B14=0," ",VLOOKUP($B14,[1]Женщины!$B$1:$H$65536,3,FALSE))</f>
        <v>1996</v>
      </c>
      <c r="E14" s="23" t="str">
        <f>IF(B14=0," ",IF(VLOOKUP($B14,[1]Женщины!$B$1:$H$65536,4,FALSE)=0," ",VLOOKUP($B14,[1]Женщины!$B$1:$H$65536,4,FALSE)))</f>
        <v>2р</v>
      </c>
      <c r="F14" s="21" t="str">
        <f>IF(B14=0," ",VLOOKUP($B14,[1]Женщины!$B$1:$H$65536,5,FALSE))</f>
        <v>Новгородская</v>
      </c>
      <c r="G14" s="21" t="str">
        <f>IF(B14=0," ",VLOOKUP($B14,[1]Женщины!$B$1:$H$65536,6,FALSE))</f>
        <v>Великий Новгород, ДЮСШ</v>
      </c>
      <c r="H14" s="31"/>
      <c r="I14" s="114">
        <v>7.9577546296296289E-3</v>
      </c>
      <c r="J14" s="26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2р</v>
      </c>
      <c r="K14" s="16">
        <v>15</v>
      </c>
      <c r="L14" s="21" t="str">
        <f>IF(B14=0," ",VLOOKUP($B14,[1]Женщины!$B$1:$H$65536,7,FALSE))</f>
        <v>Чибисов С.П.</v>
      </c>
    </row>
    <row r="15" spans="1:12">
      <c r="A15" s="29"/>
      <c r="B15" s="20">
        <v>344</v>
      </c>
      <c r="C15" s="21" t="str">
        <f>IF(B15=0," ",VLOOKUP(B15,[1]Женщины!B$1:H$65536,2,FALSE))</f>
        <v>Родякаева Юлия</v>
      </c>
      <c r="D15" s="27">
        <f>IF(B15=0," ",VLOOKUP($B15,[1]Женщины!$B$1:$H$65536,3,FALSE))</f>
        <v>35061</v>
      </c>
      <c r="E15" s="23" t="str">
        <f>IF(B15=0," ",IF(VLOOKUP($B15,[1]Женщины!$B$1:$H$65536,4,FALSE)=0," ",VLOOKUP($B15,[1]Женщины!$B$1:$H$65536,4,FALSE)))</f>
        <v>1р</v>
      </c>
      <c r="F15" s="21" t="str">
        <f>IF(B15=0," ",VLOOKUP($B15,[1]Женщины!$B$1:$H$65536,5,FALSE))</f>
        <v>Ивановская</v>
      </c>
      <c r="G15" s="21" t="str">
        <f>IF(B15=0," ",VLOOKUP($B15,[1]Женщины!$B$1:$H$65536,6,FALSE))</f>
        <v>Кинешма, СДЮСШОР</v>
      </c>
      <c r="H15" s="31"/>
      <c r="I15" s="115" t="s">
        <v>80</v>
      </c>
      <c r="J15" s="26"/>
      <c r="K15" s="16">
        <v>0</v>
      </c>
      <c r="L15" s="21" t="str">
        <f>IF(B15=0," ",VLOOKUP($B15,[1]Женщины!$B$1:$H$65536,7,FALSE))</f>
        <v>Голубева М.А.</v>
      </c>
    </row>
    <row r="16" spans="1:12">
      <c r="A16" s="29"/>
      <c r="B16" s="20">
        <v>222</v>
      </c>
      <c r="C16" s="21" t="str">
        <f>IF(B16=0," ",VLOOKUP(B16,[1]Женщины!B$1:H$65536,2,FALSE))</f>
        <v>Котикова Мария</v>
      </c>
      <c r="D16" s="27">
        <f>IF(B16=0," ",VLOOKUP($B16,[1]Женщины!$B$1:$H$65536,3,FALSE))</f>
        <v>34811</v>
      </c>
      <c r="E16" s="23" t="str">
        <f>IF(B16=0," ",IF(VLOOKUP($B16,[1]Женщины!$B$1:$H$65536,4,FALSE)=0," ",VLOOKUP($B16,[1]Женщины!$B$1:$H$65536,4,FALSE)))</f>
        <v>1р</v>
      </c>
      <c r="F16" s="21" t="str">
        <f>IF(B16=0," ",VLOOKUP($B16,[1]Женщины!$B$1:$H$65536,5,FALSE))</f>
        <v>Костромская</v>
      </c>
      <c r="G16" s="21" t="str">
        <f>IF(B16=0," ",VLOOKUP($B16,[1]Женщины!$B$1:$H$65536,6,FALSE))</f>
        <v>Кострома, КОСДЮСШОР</v>
      </c>
      <c r="H16" s="31"/>
      <c r="I16" s="115" t="s">
        <v>80</v>
      </c>
      <c r="J16" s="26"/>
      <c r="K16" s="16">
        <v>0</v>
      </c>
      <c r="L16" s="21" t="str">
        <f>IF(B16=0," ",VLOOKUP($B16,[1]Женщины!$B$1:$H$65536,7,FALSE))</f>
        <v>Дружков А.Н.</v>
      </c>
    </row>
    <row r="17" spans="1:12">
      <c r="A17" s="29"/>
      <c r="B17" s="20"/>
      <c r="C17" s="21"/>
      <c r="D17" s="27"/>
      <c r="E17" s="23"/>
      <c r="F17" s="21"/>
      <c r="G17" s="21"/>
      <c r="H17" s="31"/>
      <c r="I17" s="377"/>
      <c r="J17" s="377"/>
      <c r="K17" s="45"/>
      <c r="L17" s="46"/>
    </row>
    <row r="18" spans="1:12">
      <c r="A18" s="15"/>
      <c r="B18" s="15"/>
      <c r="C18" s="15"/>
      <c r="D18" s="16"/>
      <c r="E18" s="15"/>
      <c r="F18" s="376" t="s">
        <v>34</v>
      </c>
      <c r="G18" s="376"/>
      <c r="H18" s="33"/>
      <c r="I18" s="385"/>
      <c r="J18" s="385"/>
      <c r="K18" s="45"/>
      <c r="L18" s="46"/>
    </row>
    <row r="19" spans="1:12">
      <c r="A19" s="19">
        <v>1</v>
      </c>
      <c r="B19" s="20">
        <v>206</v>
      </c>
      <c r="C19" s="21" t="str">
        <f>IF(B19=0," ",VLOOKUP(B19,[1]Женщины!B$1:H$65536,2,FALSE))</f>
        <v>Муравьёва Татьяна</v>
      </c>
      <c r="D19" s="27">
        <f>IF(B19=0," ",VLOOKUP($B19,[1]Женщины!$B$1:$H$65536,3,FALSE))</f>
        <v>34599</v>
      </c>
      <c r="E19" s="23" t="str">
        <f>IF(B19=0," ",IF(VLOOKUP($B19,[1]Женщины!$B$1:$H$65536,4,FALSE)=0," ",VLOOKUP($B19,[1]Женщины!$B$1:$H$65536,4,FALSE)))</f>
        <v>1р</v>
      </c>
      <c r="F19" s="21" t="str">
        <f>IF(B19=0," ",VLOOKUP($B19,[1]Женщины!$B$1:$H$65536,5,FALSE))</f>
        <v>Костромская</v>
      </c>
      <c r="G19" s="21" t="str">
        <f>IF(B19=0," ",VLOOKUP($B19,[1]Женщины!$B$1:$H$65536,6,FALSE))</f>
        <v>Кострома, КОСДЮСШОР</v>
      </c>
      <c r="H19" s="31"/>
      <c r="I19" s="114">
        <v>7.5930555555555551E-3</v>
      </c>
      <c r="J19" s="26" t="str">
        <f>IF(I19=0," ",IF(I19&lt;=[1]Разряды!$D$35,[1]Разряды!$D$3,IF(I19&lt;=[1]Разряды!$E$35,[1]Разряды!$E$3,IF(I19&lt;=[1]Разряды!$F$35,[1]Разряды!$F$3,IF(I19&lt;=[1]Разряды!$G$35,[1]Разряды!$G$3,IF(I19&lt;=[1]Разряды!$H$35,[1]Разряды!$H$3,IF(I19&lt;=[1]Разряды!$I$35,[1]Разряды!$I$3,IF(I19&lt;=[1]Разряды!$J$35,[1]Разряды!$J$3,"б/р"))))))))</f>
        <v>2р</v>
      </c>
      <c r="K19" s="16">
        <v>20</v>
      </c>
      <c r="L19" s="49" t="str">
        <f>IF(B19=0," ",VLOOKUP($B19,[1]Женщины!$B$1:$H$65536,7,FALSE))</f>
        <v>Дружков А.Н.</v>
      </c>
    </row>
    <row r="20" spans="1:12">
      <c r="A20" s="19"/>
      <c r="B20" s="20"/>
      <c r="C20" s="21" t="str">
        <f>IF(B20=0," ",VLOOKUP(B20,[1]Женщины!B$1:H$65536,2,FALSE))</f>
        <v xml:space="preserve"> </v>
      </c>
      <c r="D20" s="27" t="str">
        <f>IF(B20=0," ",VLOOKUP($B20,[1]Женщины!$B$1:$H$65536,3,FALSE))</f>
        <v xml:space="preserve"> </v>
      </c>
      <c r="E20" s="23" t="str">
        <f>IF(B20=0," ",IF(VLOOKUP($B20,[1]Женщины!$B$1:$H$65536,4,FALSE)=0," ",VLOOKUP($B20,[1]Женщины!$B$1:$H$65536,4,FALSE)))</f>
        <v xml:space="preserve"> </v>
      </c>
      <c r="F20" s="21" t="str">
        <f>IF(B20=0," ",VLOOKUP($B20,[1]Женщины!$B$1:$H$65536,5,FALSE))</f>
        <v xml:space="preserve"> </v>
      </c>
      <c r="G20" s="21" t="str">
        <f>IF(B20=0," ",VLOOKUP($B20,[1]Женщины!$B$1:$H$65536,6,FALSE))</f>
        <v xml:space="preserve"> </v>
      </c>
      <c r="H20" s="31"/>
      <c r="I20" s="114"/>
      <c r="J20" s="26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 xml:space="preserve"> </v>
      </c>
      <c r="K20" s="16"/>
      <c r="L20" s="21" t="str">
        <f>IF(B20=0," ",VLOOKUP($B20,[1]Женщины!$B$1:$H$65536,7,FALSE))</f>
        <v xml:space="preserve"> </v>
      </c>
    </row>
    <row r="21" spans="1:12">
      <c r="A21" s="139"/>
      <c r="B21" s="15"/>
      <c r="C21" s="15"/>
      <c r="D21" s="16"/>
      <c r="E21" s="15"/>
      <c r="F21" s="376" t="s">
        <v>41</v>
      </c>
      <c r="G21" s="376"/>
      <c r="H21" s="17"/>
      <c r="I21" s="18"/>
    </row>
    <row r="22" spans="1:12">
      <c r="A22" s="19">
        <v>1</v>
      </c>
      <c r="B22" s="20">
        <v>160</v>
      </c>
      <c r="C22" s="21" t="str">
        <f>IF(B22=0," ",VLOOKUP(B22,[1]Женщины!B$1:H$65536,2,FALSE))</f>
        <v>Юрина Кристина</v>
      </c>
      <c r="D22" s="27">
        <f>IF(B22=0," ",VLOOKUP($B22,[1]Женщины!$B$1:$H$65536,3,FALSE))</f>
        <v>33292</v>
      </c>
      <c r="E22" s="23" t="str">
        <f>IF(B22=0," ",IF(VLOOKUP($B22,[1]Женщины!$B$1:$H$65536,4,FALSE)=0," ",VLOOKUP($B22,[1]Женщины!$B$1:$H$65536,4,FALSE)))</f>
        <v>2р</v>
      </c>
      <c r="F22" s="21" t="str">
        <f>IF(B22=0," ",VLOOKUP($B22,[1]Женщины!$B$1:$H$65536,5,FALSE))</f>
        <v>Архангельская</v>
      </c>
      <c r="G22" s="21" t="str">
        <f>IF(B22=0," ",VLOOKUP($B22,[1]Женщины!$B$1:$H$65536,6,FALSE))</f>
        <v>Архангельск,САФУ</v>
      </c>
      <c r="H22" s="31"/>
      <c r="I22" s="114">
        <v>7.8856481481481486E-3</v>
      </c>
      <c r="J22" s="26" t="str">
        <f>IF(I22=0," ",IF(I22&lt;=[1]Разряды!$D$35,[1]Разряды!$D$3,IF(I22&lt;=[1]Разряды!$E$35,[1]Разряды!$E$3,IF(I22&lt;=[1]Разряды!$F$35,[1]Разряды!$F$3,IF(I22&lt;=[1]Разряды!$G$35,[1]Разряды!$G$3,IF(I22&lt;=[1]Разряды!$H$35,[1]Разряды!$H$3,IF(I22&lt;=[1]Разряды!$I$35,[1]Разряды!$I$3,IF(I22&lt;=[1]Разряды!$J$35,[1]Разряды!$J$3,"б/р"))))))))</f>
        <v>2р</v>
      </c>
      <c r="K22" s="26">
        <v>0</v>
      </c>
      <c r="L22" s="21" t="str">
        <f>IF(B22=0," ",VLOOKUP($B22,[1]Женщины!$B$1:$H$65536,7,FALSE))</f>
        <v>Чернов А.В.. Мосеев А.А.</v>
      </c>
    </row>
    <row r="23" spans="1:12">
      <c r="A23" s="19"/>
      <c r="B23" s="20"/>
      <c r="C23" s="21"/>
      <c r="D23" s="27"/>
      <c r="E23" s="23"/>
      <c r="F23" s="21"/>
      <c r="G23" s="21"/>
      <c r="H23" s="31"/>
      <c r="I23" s="377"/>
      <c r="J23" s="377"/>
      <c r="K23" s="45"/>
      <c r="L23" s="46"/>
    </row>
    <row r="24" spans="1:12">
      <c r="A24" s="15"/>
      <c r="B24" s="15"/>
      <c r="C24" s="15"/>
      <c r="D24" s="16"/>
      <c r="E24" s="15"/>
      <c r="F24" s="376" t="s">
        <v>43</v>
      </c>
      <c r="G24" s="376"/>
      <c r="H24" s="33"/>
      <c r="I24" s="385"/>
      <c r="J24" s="385"/>
      <c r="K24" s="45"/>
      <c r="L24" s="46"/>
    </row>
    <row r="25" spans="1:12">
      <c r="A25" s="29"/>
      <c r="B25" s="20">
        <v>199</v>
      </c>
      <c r="C25" s="21" t="str">
        <f>IF(B25=0," ",VLOOKUP(B25,[1]Женщины!B$1:H$65536,2,FALSE))</f>
        <v>Дмитриева Ирина</v>
      </c>
      <c r="D25" s="27">
        <f>IF(B25=0," ",VLOOKUP($B25,[1]Женщины!$B$1:$H$65536,3,FALSE))</f>
        <v>29993</v>
      </c>
      <c r="E25" s="23" t="str">
        <f>IF(B25=0," ",IF(VLOOKUP($B25,[1]Женщины!$B$1:$H$65536,4,FALSE)=0," ",VLOOKUP($B25,[1]Женщины!$B$1:$H$65536,4,FALSE)))</f>
        <v>МС</v>
      </c>
      <c r="F25" s="21" t="str">
        <f>IF(B25=0," ",VLOOKUP($B25,[1]Женщины!$B$1:$H$65536,5,FALSE))</f>
        <v>Костромская</v>
      </c>
      <c r="G25" s="21" t="str">
        <f>IF(B25=0," ",VLOOKUP($B25,[1]Женщины!$B$1:$H$65536,6,FALSE))</f>
        <v>Кострома, КОСДЮСШОР</v>
      </c>
      <c r="H25" s="31"/>
      <c r="I25" s="115" t="s">
        <v>80</v>
      </c>
      <c r="J25" s="26"/>
      <c r="K25" s="16">
        <v>0</v>
      </c>
      <c r="L25" s="49" t="str">
        <f>IF(B25=0," ",VLOOKUP($B25,[1]Женщины!$B$1:$H$65536,7,FALSE))</f>
        <v>Румянцев А.П.</v>
      </c>
    </row>
    <row r="26" spans="1:12" ht="15.75" thickBot="1">
      <c r="A26" s="35"/>
      <c r="B26" s="36"/>
      <c r="C26" s="37" t="str">
        <f>IF(B26=0," ",VLOOKUP(B26,[1]Женщины!B$1:H$65536,2,FALSE))</f>
        <v xml:space="preserve"> </v>
      </c>
      <c r="D26" s="58" t="str">
        <f>IF(B26=0," ",VLOOKUP($B26,[1]Женщины!$B$1:$H$65536,3,FALSE))</f>
        <v xml:space="preserve"> </v>
      </c>
      <c r="E26" s="39" t="str">
        <f>IF(B26=0," ",IF(VLOOKUP($B26,[1]Женщины!$B$1:$H$65536,4,FALSE)=0," ",VLOOKUP($B26,[1]Женщины!$B$1:$H$65536,4,FALSE)))</f>
        <v xml:space="preserve"> </v>
      </c>
      <c r="F26" s="37" t="str">
        <f>IF(B26=0," ",VLOOKUP($B26,[1]Женщины!$B$1:$H$65536,5,FALSE))</f>
        <v xml:space="preserve"> </v>
      </c>
      <c r="G26" s="37" t="str">
        <f>IF(B26=0," ",VLOOKUP($B26,[1]Женщины!$B$1:$H$65536,6,FALSE))</f>
        <v xml:space="preserve"> </v>
      </c>
      <c r="H26" s="59"/>
      <c r="I26" s="116"/>
      <c r="J26" s="42" t="str">
        <f>IF(I26=0," ",IF(I26&lt;=[1]Разряды!$D$35,[1]Разряды!$D$3,IF(I26&lt;=[1]Разряды!$E$35,[1]Разряды!$E$3,IF(I26&lt;=[1]Разряды!$F$35,[1]Разряды!$F$3,IF(I26&lt;=[1]Разряды!$G$35,[1]Разряды!$G$3,IF(I26&lt;=[1]Разряды!$H$35,[1]Разряды!$H$3,IF(I26&lt;=[1]Разряды!$I$35,[1]Разряды!$I$3,IF(I26&lt;=[1]Разряды!$J$35,[1]Разряды!$J$3,"б/р"))))))))</f>
        <v xml:space="preserve"> </v>
      </c>
      <c r="K26" s="42"/>
      <c r="L26" s="37" t="str">
        <f>IF(B26=0," ",VLOOKUP($B26,[1]Женщины!$B$1:$H$65536,7,FALSE))</f>
        <v xml:space="preserve"> </v>
      </c>
    </row>
    <row r="27" spans="1:12" ht="15.75" thickTop="1">
      <c r="H27"/>
      <c r="I27"/>
    </row>
    <row r="28" spans="1:12">
      <c r="H28"/>
      <c r="I28"/>
    </row>
    <row r="29" spans="1:12">
      <c r="H29"/>
      <c r="I29"/>
    </row>
    <row r="30" spans="1:12">
      <c r="H30"/>
      <c r="I30"/>
    </row>
    <row r="31" spans="1:12">
      <c r="H31"/>
      <c r="I31"/>
    </row>
    <row r="32" spans="1:12">
      <c r="H32"/>
      <c r="I32"/>
    </row>
    <row r="33" spans="1:9">
      <c r="H33"/>
      <c r="I33"/>
    </row>
    <row r="34" spans="1:9">
      <c r="H34"/>
      <c r="I34"/>
    </row>
    <row r="35" spans="1:9">
      <c r="H35"/>
      <c r="I35"/>
    </row>
    <row r="36" spans="1:9">
      <c r="H36"/>
      <c r="I36"/>
    </row>
    <row r="37" spans="1:9">
      <c r="H37"/>
      <c r="I37"/>
    </row>
    <row r="38" spans="1:9">
      <c r="H38"/>
      <c r="I38"/>
    </row>
    <row r="39" spans="1:9">
      <c r="H39"/>
      <c r="I39"/>
    </row>
    <row r="40" spans="1:9">
      <c r="H40"/>
      <c r="I40"/>
    </row>
    <row r="41" spans="1:9">
      <c r="H41"/>
      <c r="I41"/>
    </row>
    <row r="42" spans="1:9">
      <c r="H42"/>
      <c r="I42"/>
    </row>
    <row r="43" spans="1:9">
      <c r="H43"/>
      <c r="I43"/>
    </row>
    <row r="44" spans="1:9">
      <c r="A44" s="63"/>
      <c r="B44" s="63"/>
      <c r="C44" s="63"/>
      <c r="D44" s="63"/>
      <c r="E44" s="63"/>
      <c r="F44" s="63"/>
      <c r="G44" s="63"/>
      <c r="H44" s="64"/>
      <c r="I44" s="64"/>
    </row>
    <row r="45" spans="1:9">
      <c r="A45" s="63"/>
      <c r="B45" s="63"/>
      <c r="C45" s="63"/>
      <c r="D45" s="63"/>
      <c r="E45" s="63"/>
      <c r="F45" s="63"/>
      <c r="G45" s="63"/>
      <c r="H45" s="64"/>
      <c r="I45" s="64"/>
    </row>
    <row r="46" spans="1:9">
      <c r="A46" s="63"/>
      <c r="B46" s="63"/>
      <c r="C46" s="63"/>
      <c r="D46" s="63"/>
      <c r="E46" s="63"/>
      <c r="F46" s="63"/>
      <c r="G46" s="63"/>
      <c r="H46" s="64"/>
      <c r="I46" s="64"/>
    </row>
    <row r="47" spans="1:9">
      <c r="A47" s="63"/>
      <c r="B47" s="63"/>
      <c r="C47" s="63"/>
      <c r="D47" s="63"/>
      <c r="E47" s="63"/>
      <c r="F47" s="63"/>
      <c r="G47" s="63"/>
      <c r="H47" s="64"/>
      <c r="I47" s="64"/>
    </row>
    <row r="48" spans="1:9">
      <c r="A48" s="63"/>
      <c r="B48" s="63"/>
      <c r="C48" s="63"/>
      <c r="D48" s="63"/>
      <c r="E48" s="63"/>
      <c r="F48" s="63"/>
      <c r="G48" s="63"/>
      <c r="H48" s="64"/>
      <c r="I48" s="64"/>
    </row>
    <row r="49" spans="1:9">
      <c r="A49" s="63"/>
      <c r="B49" s="63"/>
      <c r="C49" s="63"/>
      <c r="D49" s="63"/>
      <c r="E49" s="63"/>
      <c r="F49" s="63"/>
      <c r="G49" s="63"/>
      <c r="H49" s="64"/>
      <c r="I49" s="64"/>
    </row>
    <row r="50" spans="1:9">
      <c r="A50" s="63"/>
      <c r="B50" s="63"/>
      <c r="C50" s="63"/>
      <c r="D50" s="63"/>
      <c r="E50" s="63"/>
      <c r="F50" s="63"/>
      <c r="G50" s="63"/>
      <c r="H50" s="64"/>
      <c r="I50" s="64"/>
    </row>
    <row r="51" spans="1:9">
      <c r="A51" s="63"/>
      <c r="B51" s="63"/>
      <c r="C51" s="63"/>
      <c r="D51" s="63"/>
      <c r="E51" s="63"/>
      <c r="F51" s="63"/>
      <c r="G51" s="63"/>
      <c r="H51" s="64"/>
      <c r="I51" s="64"/>
    </row>
    <row r="52" spans="1:9">
      <c r="A52" s="63"/>
      <c r="B52" s="63"/>
      <c r="C52" s="63"/>
      <c r="D52" s="63"/>
      <c r="E52" s="63"/>
      <c r="F52" s="63"/>
      <c r="G52" s="63"/>
      <c r="H52" s="64"/>
      <c r="I52" s="64"/>
    </row>
    <row r="53" spans="1:9">
      <c r="A53" s="63"/>
      <c r="B53" s="63"/>
      <c r="C53" s="63"/>
      <c r="D53" s="63"/>
      <c r="E53" s="63"/>
      <c r="F53" s="63"/>
      <c r="G53" s="63"/>
      <c r="H53" s="64"/>
      <c r="I53" s="64"/>
    </row>
    <row r="54" spans="1:9">
      <c r="A54" s="63"/>
      <c r="B54" s="63"/>
      <c r="C54" s="63"/>
      <c r="D54" s="63"/>
      <c r="E54" s="63"/>
      <c r="F54" s="63"/>
      <c r="G54" s="63"/>
      <c r="H54" s="64"/>
      <c r="I54" s="64"/>
    </row>
    <row r="55" spans="1:9">
      <c r="A55" s="63"/>
      <c r="B55" s="63"/>
      <c r="C55" s="63"/>
      <c r="D55" s="63"/>
      <c r="E55" s="63"/>
      <c r="F55" s="63"/>
      <c r="G55" s="63"/>
      <c r="H55" s="64"/>
      <c r="I55" s="64"/>
    </row>
    <row r="56" spans="1:9">
      <c r="A56" s="63"/>
      <c r="B56" s="63"/>
      <c r="C56" s="63"/>
      <c r="D56" s="63"/>
      <c r="E56" s="63"/>
      <c r="F56" s="63"/>
      <c r="G56" s="63"/>
      <c r="H56" s="64"/>
      <c r="I56" s="64"/>
    </row>
  </sheetData>
  <mergeCells count="25">
    <mergeCell ref="A2:L2"/>
    <mergeCell ref="A1:L1"/>
    <mergeCell ref="K8:K9"/>
    <mergeCell ref="L8:L9"/>
    <mergeCell ref="H9:I9"/>
    <mergeCell ref="F10:G10"/>
    <mergeCell ref="F4:G4"/>
    <mergeCell ref="I6:J6"/>
    <mergeCell ref="I7:J7"/>
    <mergeCell ref="F8:F9"/>
    <mergeCell ref="G8:G9"/>
    <mergeCell ref="A8:A9"/>
    <mergeCell ref="B8:B9"/>
    <mergeCell ref="C8:C9"/>
    <mergeCell ref="D8:D9"/>
    <mergeCell ref="E8:E9"/>
    <mergeCell ref="F24:G24"/>
    <mergeCell ref="I24:J24"/>
    <mergeCell ref="H8:I8"/>
    <mergeCell ref="J8:J9"/>
    <mergeCell ref="I17:J17"/>
    <mergeCell ref="F18:G18"/>
    <mergeCell ref="I18:J18"/>
    <mergeCell ref="F21:G21"/>
    <mergeCell ref="I23:J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93"/>
  <sheetViews>
    <sheetView workbookViewId="0">
      <selection activeCell="K40" sqref="K40"/>
    </sheetView>
  </sheetViews>
  <sheetFormatPr defaultRowHeight="15"/>
  <cols>
    <col min="1" max="1" width="5.7109375" customWidth="1"/>
    <col min="2" max="2" width="7.5703125" customWidth="1"/>
    <col min="3" max="3" width="22.28515625" customWidth="1"/>
    <col min="4" max="4" width="10.85546875" customWidth="1"/>
    <col min="5" max="5" width="7.42578125" customWidth="1"/>
    <col min="6" max="6" width="21.28515625" customWidth="1"/>
    <col min="7" max="7" width="29.42578125" customWidth="1"/>
    <col min="8" max="8" width="5" style="72" customWidth="1"/>
    <col min="9" max="9" width="8.28515625" style="72" customWidth="1"/>
    <col min="10" max="10" width="7.140625" customWidth="1"/>
    <col min="11" max="11" width="6.5703125" customWidth="1"/>
    <col min="12" max="12" width="26.28515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171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172</v>
      </c>
      <c r="B4" s="3"/>
      <c r="C4" s="3"/>
      <c r="D4" s="3"/>
      <c r="E4" s="3"/>
      <c r="F4" s="384" t="s">
        <v>170</v>
      </c>
      <c r="G4" s="384"/>
      <c r="H4" s="3"/>
      <c r="I4"/>
      <c r="K4" s="4" t="s">
        <v>8</v>
      </c>
    </row>
    <row r="5" spans="1:12">
      <c r="A5" s="1" t="s">
        <v>173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174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175</v>
      </c>
    </row>
    <row r="7" spans="1:12">
      <c r="A7" s="1" t="s">
        <v>176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6">
        <v>312</v>
      </c>
      <c r="C11" s="21" t="str">
        <f>IF(B11=0," ",VLOOKUP(B11,[1]Спортсмены!B$1:H$65536,2,FALSE))</f>
        <v>Кошелев Александр</v>
      </c>
      <c r="D11" s="27">
        <f>IF(B11=0," ",VLOOKUP($B11,[1]Спортсмены!$B$1:$H$65536,3,FALSE))</f>
        <v>35446</v>
      </c>
      <c r="E11" s="23" t="str">
        <f>IF(B11=0," ",IF(VLOOKUP($B11,[1]Спортсмены!$B$1:$H$65536,4,FALSE)=0," ",VLOOKUP($B11,[1]Спортсмены!$B$1:$H$65536,4,FALSE)))</f>
        <v>2р</v>
      </c>
      <c r="F11" s="21" t="str">
        <f>IF(B11=0," ",VLOOKUP($B11,[1]Спортсмены!$B$1:$H$65536,5,FALSE))</f>
        <v>Вологодская</v>
      </c>
      <c r="G11" s="21" t="str">
        <f>IF(B11=0," ",VLOOKUP($B11,[1]Спортсмены!$B$1:$H$65536,6,FALSE))</f>
        <v>Вологда, ДЮСШ "Спартак"</v>
      </c>
      <c r="H11" s="31"/>
      <c r="I11" s="114">
        <v>6.6453703703703701E-3</v>
      </c>
      <c r="J11" s="26" t="str">
        <f>IF(I11=0," ",IF(I11&lt;=[1]Разряды!$D$9,[1]Разряды!$D$3,IF(I11&lt;=[1]Разряды!$E$9,[1]Разряды!$E$3,IF(I11&lt;=[1]Разряды!$F$9,[1]Разряды!$F$3,IF(I11&lt;=[1]Разряды!$G$9,[1]Разряды!$G$3,IF(I11&lt;=[1]Разряды!$H$9,[1]Разряды!$H$3,IF(I11&lt;=[1]Разряды!$I$9,[1]Разряды!$I$3,IF(I11&lt;=[1]Разряды!$J$9,[1]Разряды!$J$3,"б/р"))))))))</f>
        <v>2р</v>
      </c>
      <c r="K11" s="26">
        <v>20</v>
      </c>
      <c r="L11" s="30" t="str">
        <f>IF(B11=0," ",VLOOKUP($B11,[1]Спортсмены!$B$1:$H$65536,7,FALSE))</f>
        <v>Кошелев Е.Ю., Воробьёва Н.Н.</v>
      </c>
    </row>
    <row r="12" spans="1:12">
      <c r="A12" s="19">
        <v>2</v>
      </c>
      <c r="B12" s="20">
        <v>426</v>
      </c>
      <c r="C12" s="21" t="str">
        <f>IF(B12=0," ",VLOOKUP(B12,[1]Спортсмены!B$1:H$65536,2,FALSE))</f>
        <v>Александров Иван</v>
      </c>
      <c r="D12" s="23">
        <f>IF(B12=0," ",VLOOKUP($B12,[1]Спортсмены!$B$1:$H$65536,3,FALSE))</f>
        <v>1995</v>
      </c>
      <c r="E12" s="23" t="str">
        <f>IF(B12=0," ",IF(VLOOKUP($B12,[1]Спортсмены!$B$1:$H$65536,4,FALSE)=0," ",VLOOKUP($B12,[1]Спортсмены!$B$1:$H$65536,4,FALSE)))</f>
        <v>2р</v>
      </c>
      <c r="F12" s="21" t="str">
        <f>IF(B12=0," ",VLOOKUP($B12,[1]Спортсмены!$B$1:$H$65536,5,FALSE))</f>
        <v>Новгородская</v>
      </c>
      <c r="G12" s="21" t="str">
        <f>IF(B12=0," ",VLOOKUP($B12,[1]Спортсмены!$B$1:$H$65536,6,FALSE))</f>
        <v>Великий Новгород, СДЮСШОР-4</v>
      </c>
      <c r="H12" s="31"/>
      <c r="I12" s="114">
        <v>7.0606481481481484E-3</v>
      </c>
      <c r="J12" s="26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3р</v>
      </c>
      <c r="K12" s="16">
        <v>17</v>
      </c>
      <c r="L12" s="21" t="str">
        <f>IF(B12=0," ",VLOOKUP($B12,[1]Спортсмены!$B$1:$H$65536,7,FALSE))</f>
        <v>Соколов П.А.</v>
      </c>
    </row>
    <row r="13" spans="1:12">
      <c r="A13" s="19"/>
      <c r="B13" s="20"/>
      <c r="C13" s="21" t="str">
        <f>IF(B13=0," ",VLOOKUP(B13,[1]Спортсмены!B$1:H$65536,2,FALSE))</f>
        <v xml:space="preserve"> </v>
      </c>
      <c r="D13" s="23" t="str">
        <f>IF(B13=0," ",VLOOKUP($B13,[1]Спортсмены!$B$1:$H$65536,3,FALSE))</f>
        <v xml:space="preserve"> </v>
      </c>
      <c r="E13" s="23" t="str">
        <f>IF(B13=0," ",IF(VLOOKUP($B13,[1]Спортсмены!$B$1:$H$65536,4,FALSE)=0," ",VLOOKUP($B13,[1]Спортсмены!$B$1:$H$65536,4,FALSE)))</f>
        <v xml:space="preserve"> </v>
      </c>
      <c r="F13" s="21" t="str">
        <f>IF(B13=0," ",VLOOKUP($B13,[1]Спортсмены!$B$1:$H$65536,5,FALSE))</f>
        <v xml:space="preserve"> </v>
      </c>
      <c r="G13" s="21" t="str">
        <f>IF(B13=0," ",VLOOKUP($B13,[1]Спортсмены!$B$1:$H$65536,6,FALSE))</f>
        <v xml:space="preserve"> </v>
      </c>
      <c r="H13" s="31"/>
      <c r="I13" s="114"/>
      <c r="J13" s="26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 xml:space="preserve"> </v>
      </c>
      <c r="K13" s="16"/>
      <c r="L13" s="21" t="str">
        <f>IF(B13=0," ",VLOOKUP($B13,[1]Спортсмены!$B$1:$H$65536,7,FALSE))</f>
        <v xml:space="preserve"> </v>
      </c>
    </row>
    <row r="14" spans="1:12">
      <c r="A14" s="139"/>
      <c r="B14" s="15"/>
      <c r="C14" s="15"/>
      <c r="D14" s="16"/>
      <c r="E14" s="15"/>
      <c r="F14" s="376" t="s">
        <v>57</v>
      </c>
      <c r="G14" s="376"/>
      <c r="H14" s="33"/>
      <c r="I14" s="385"/>
      <c r="J14" s="385"/>
      <c r="K14" s="45"/>
      <c r="L14" s="6"/>
    </row>
    <row r="15" spans="1:12">
      <c r="A15" s="19">
        <v>1</v>
      </c>
      <c r="B15" s="26">
        <v>209</v>
      </c>
      <c r="C15" s="21" t="str">
        <f>IF(B15=0," ",VLOOKUP(B15,[1]Спортсмены!B$1:H$65536,2,FALSE))</f>
        <v>Соколов Сергей</v>
      </c>
      <c r="D15" s="27">
        <f>IF(B15=0," ",VLOOKUP($B15,[1]Спортсмены!$B$1:$H$65536,3,FALSE))</f>
        <v>34397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Костромская</v>
      </c>
      <c r="G15" s="21" t="str">
        <f>IF(B15=0," ",VLOOKUP($B15,[1]Спортсмены!$B$1:$H$65536,6,FALSE))</f>
        <v>Кострома, КОСДЮСШОР</v>
      </c>
      <c r="H15" s="31"/>
      <c r="I15" s="114">
        <v>6.271180555555555E-3</v>
      </c>
      <c r="J15" s="26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1р</v>
      </c>
      <c r="K15" s="26">
        <v>20</v>
      </c>
      <c r="L15" s="30" t="str">
        <f>IF(B15=0," ",VLOOKUP($B15,[1]Спортсмены!$B$1:$H$65536,7,FALSE))</f>
        <v>Дружков А.Н., Корягин Н.Н.</v>
      </c>
    </row>
    <row r="16" spans="1:12">
      <c r="A16" s="19">
        <v>2</v>
      </c>
      <c r="B16" s="20">
        <v>210</v>
      </c>
      <c r="C16" s="21" t="str">
        <f>IF(B16=0," ",VLOOKUP(B16,[1]Спортсмены!B$1:H$65536,2,FALSE))</f>
        <v>Зинохин Роман</v>
      </c>
      <c r="D16" s="27">
        <f>IF(B16=0," ",VLOOKUP($B16,[1]Спортсмены!$B$1:$H$65536,3,FALSE))</f>
        <v>34324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Костромская</v>
      </c>
      <c r="G16" s="21" t="str">
        <f>IF(B16=0," ",VLOOKUP($B16,[1]Спортсмены!$B$1:$H$65536,6,FALSE))</f>
        <v>Кострома, КОСДЮСШОР</v>
      </c>
      <c r="H16" s="31"/>
      <c r="I16" s="114">
        <v>6.3152777777777773E-3</v>
      </c>
      <c r="J16" s="26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2р</v>
      </c>
      <c r="K16" s="16">
        <v>17</v>
      </c>
      <c r="L16" s="30" t="str">
        <f>IF(B16=0," ",VLOOKUP($B16,[1]Спортсмены!$B$1:$H$65536,7,FALSE))</f>
        <v>Дружков А.Н., Рычкова Ю.В.</v>
      </c>
    </row>
    <row r="17" spans="1:12">
      <c r="A17" s="19">
        <v>3</v>
      </c>
      <c r="B17" s="20">
        <v>479</v>
      </c>
      <c r="C17" s="21" t="str">
        <f>IF(B17=0," ",VLOOKUP(B17,[1]Спортсмены!B$1:H$65536,2,FALSE))</f>
        <v>Ульянов Денис</v>
      </c>
      <c r="D17" s="23">
        <f>IF(B17=0," ",VLOOKUP($B17,[1]Спортсмены!$B$1:$H$65536,3,FALSE))</f>
        <v>1994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Владимирская</v>
      </c>
      <c r="G17" s="21" t="str">
        <f>IF(B17=0," ",VLOOKUP($B17,[1]Спортсмены!$B$1:$H$65536,6,FALSE))</f>
        <v>Владимир, СДЮСШОР-7</v>
      </c>
      <c r="H17" s="31"/>
      <c r="I17" s="114">
        <v>6.3546296296296293E-3</v>
      </c>
      <c r="J17" s="26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>2р</v>
      </c>
      <c r="K17" s="16">
        <v>15</v>
      </c>
      <c r="L17" s="21" t="str">
        <f>IF(B17=0," ",VLOOKUP($B17,[1]Спортсмены!$B$1:$H$65536,7,FALSE))</f>
        <v>Буянкин В.И.</v>
      </c>
    </row>
    <row r="18" spans="1:12">
      <c r="A18" s="29">
        <v>4</v>
      </c>
      <c r="B18" s="20">
        <v>168</v>
      </c>
      <c r="C18" s="21" t="str">
        <f>IF(B18=0," ",VLOOKUP(B18,[1]Спортсмены!B$1:H$65536,2,FALSE))</f>
        <v>Резник Иван</v>
      </c>
      <c r="D18" s="23">
        <f>IF(B18=0," ",VLOOKUP($B18,[1]Спортсмены!$B$1:$H$65536,3,FALSE))</f>
        <v>1994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Архангельская</v>
      </c>
      <c r="G18" s="21" t="str">
        <f>IF(B18=0," ",VLOOKUP($B18,[1]Спортсмены!$B$1:$H$65536,6,FALSE))</f>
        <v>Архангельск, ДЮСШ-1</v>
      </c>
      <c r="H18" s="31"/>
      <c r="I18" s="114">
        <v>6.5712962962962964E-3</v>
      </c>
      <c r="J18" s="26" t="str">
        <f>IF(I18=0," ",IF(I18&lt;=[1]Разряды!$D$9,[1]Разряды!$D$3,IF(I18&lt;=[1]Разряды!$E$9,[1]Разряды!$E$3,IF(I18&lt;=[1]Разряды!$F$9,[1]Разряды!$F$3,IF(I18&lt;=[1]Разряды!$G$9,[1]Разряды!$G$3,IF(I18&lt;=[1]Разряды!$H$9,[1]Разряды!$H$3,IF(I18&lt;=[1]Разряды!$I$9,[1]Разряды!$I$3,IF(I18&lt;=[1]Разряды!$J$9,[1]Разряды!$J$3,"б/р"))))))))</f>
        <v>2р</v>
      </c>
      <c r="K18" s="15" t="s">
        <v>31</v>
      </c>
      <c r="L18" s="21" t="str">
        <f>IF(B18=0," ",VLOOKUP($B18,[1]Спортсмены!$B$1:$H$65536,7,FALSE))</f>
        <v>Рудакова А.Г.</v>
      </c>
    </row>
    <row r="19" spans="1:12">
      <c r="A19" s="29">
        <v>5</v>
      </c>
      <c r="B19" s="20">
        <v>336</v>
      </c>
      <c r="C19" s="21" t="str">
        <f>IF(B19=0," ",VLOOKUP(B19,[1]Спортсмены!B$1:H$65536,2,FALSE))</f>
        <v>Ес-Оглы Руслан</v>
      </c>
      <c r="D19" s="27">
        <f>IF(B19=0," ",VLOOKUP($B19,[1]Спортсмены!$B$1:$H$65536,3,FALSE))</f>
        <v>34342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Ивановская</v>
      </c>
      <c r="G19" s="21" t="str">
        <f>IF(B19=0," ",VLOOKUP($B19,[1]Спортсмены!$B$1:$H$65536,6,FALSE))</f>
        <v>Шуя, ДЮСШ</v>
      </c>
      <c r="H19" s="31"/>
      <c r="I19" s="114">
        <v>6.6356481481481483E-3</v>
      </c>
      <c r="J19" s="26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2р</v>
      </c>
      <c r="K19" s="16">
        <v>14</v>
      </c>
      <c r="L19" s="21" t="str">
        <f>IF(B19=0," ",VLOOKUP($B19,[1]Спортсмены!$B$1:$H$65536,7,FALSE))</f>
        <v>Кузнецов В.А.</v>
      </c>
    </row>
    <row r="20" spans="1:12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>
      <c r="A21" s="15"/>
      <c r="B21" s="15"/>
      <c r="C21" s="15"/>
      <c r="D21" s="16"/>
      <c r="E21" s="15"/>
      <c r="F21" s="376" t="s">
        <v>61</v>
      </c>
      <c r="G21" s="376"/>
      <c r="H21" s="17"/>
      <c r="I21" s="18"/>
      <c r="J21" s="71"/>
      <c r="K21" s="71"/>
      <c r="L21" s="71"/>
    </row>
    <row r="22" spans="1:12">
      <c r="A22" s="19">
        <v>1</v>
      </c>
      <c r="B22" s="26">
        <v>488</v>
      </c>
      <c r="C22" s="21" t="str">
        <f>IF(B22=0," ",VLOOKUP(B22,[1]Спортсмены!B$1:H$65536,2,FALSE))</f>
        <v>Зинович Андрей</v>
      </c>
      <c r="D22" s="27">
        <f>IF(B22=0," ",VLOOKUP($B22,[1]Спортсмены!$B$1:$H$65536,3,FALSE))</f>
        <v>33512</v>
      </c>
      <c r="E22" s="23" t="str">
        <f>IF(B22=0," ",IF(VLOOKUP($B22,[1]Спортсмены!$B$1:$H$65536,4,FALSE)=0," ",VLOOKUP($B22,[1]Спортсмены!$B$1:$H$65536,4,FALSE)))</f>
        <v>КМС</v>
      </c>
      <c r="F22" s="21" t="str">
        <f>IF(B22=0," ",VLOOKUP($B22,[1]Спортсмены!$B$1:$H$65536,5,FALSE))</f>
        <v>Владимирская</v>
      </c>
      <c r="G22" s="21" t="str">
        <f>IF(B22=0," ",VLOOKUP($B22,[1]Спортсмены!$B$1:$H$65536,6,FALSE))</f>
        <v>Владимир, Динамо</v>
      </c>
      <c r="H22" s="31"/>
      <c r="I22" s="114">
        <v>6.0693287037037044E-3</v>
      </c>
      <c r="J22" s="26" t="str">
        <f>IF(I22=0," ",IF(I22&lt;=[1]Разряды!$D$9,[1]Разряды!$D$3,IF(I22&lt;=[1]Разряды!$E$9,[1]Разряды!$E$3,IF(I22&lt;=[1]Разряды!$F$9,[1]Разряды!$F$3,IF(I22&lt;=[1]Разряды!$G$9,[1]Разряды!$G$3,IF(I22&lt;=[1]Разряды!$H$9,[1]Разряды!$H$3,IF(I22&lt;=[1]Разряды!$I$9,[1]Разряды!$I$3,IF(I22&lt;=[1]Разряды!$J$9,[1]Разряды!$J$3,"б/р"))))))))</f>
        <v>1р</v>
      </c>
      <c r="K22" s="26">
        <v>20</v>
      </c>
      <c r="L22" s="21" t="str">
        <f>IF(B22=0," ",VLOOKUP($B22,[1]Спортсмены!$B$1:$H$65536,7,FALSE))</f>
        <v>Зинович В.И.</v>
      </c>
    </row>
    <row r="23" spans="1:12">
      <c r="A23" s="19">
        <v>2</v>
      </c>
      <c r="B23" s="20">
        <v>285</v>
      </c>
      <c r="C23" s="21" t="str">
        <f>IF(B23=0," ",VLOOKUP(B23,[1]Спортсмены!B$1:H$65536,2,FALSE))</f>
        <v>Ваулин Семен</v>
      </c>
      <c r="D23" s="23">
        <f>IF(B23=0," ",VLOOKUP($B23,[1]Спортсмены!$B$1:$H$65536,3,FALSE))</f>
        <v>1991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Вологодская</v>
      </c>
      <c r="G23" s="21" t="str">
        <f>IF(B23=0," ",VLOOKUP($B23,[1]Спортсмены!$B$1:$H$65536,6,FALSE))</f>
        <v>Вологда, ВИПЭ</v>
      </c>
      <c r="H23" s="31"/>
      <c r="I23" s="114">
        <v>6.0812499999999999E-3</v>
      </c>
      <c r="J23" s="26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1р</v>
      </c>
      <c r="K23" s="16">
        <v>17</v>
      </c>
      <c r="L23" s="21" t="str">
        <f>IF(B23=0," ",VLOOKUP($B23,[1]Спортсмены!$B$1:$H$65536,7,FALSE))</f>
        <v>Кошелев Е.Ю.</v>
      </c>
    </row>
    <row r="24" spans="1:12">
      <c r="A24" s="19">
        <v>3</v>
      </c>
      <c r="B24" s="20">
        <v>157</v>
      </c>
      <c r="C24" s="21" t="str">
        <f>IF(B24=0," ",VLOOKUP(B24,[1]Спортсмены!B$1:H$65536,2,FALSE))</f>
        <v>Воршилов Александр</v>
      </c>
      <c r="D24" s="23">
        <f>IF(B24=0," ",VLOOKUP($B24,[1]Спортсмены!$B$1:$H$65536,3,FALSE))</f>
        <v>1992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Архангельская</v>
      </c>
      <c r="G24" s="21" t="str">
        <f>IF(B24=0," ",VLOOKUP($B24,[1]Спортсмены!$B$1:$H$65536,6,FALSE))</f>
        <v>Архангельск, САФУ</v>
      </c>
      <c r="H24" s="31"/>
      <c r="I24" s="114">
        <v>6.1775462962962964E-3</v>
      </c>
      <c r="J24" s="26" t="str">
        <f>IF(I24=0," ",IF(I24&lt;=[1]Разряды!$D$9,[1]Разряды!$D$3,IF(I24&lt;=[1]Разряды!$E$9,[1]Разряды!$E$3,IF(I24&lt;=[1]Разряды!$F$9,[1]Разряды!$F$3,IF(I24&lt;=[1]Разряды!$G$9,[1]Разряды!$G$3,IF(I24&lt;=[1]Разряды!$H$9,[1]Разряды!$H$3,IF(I24&lt;=[1]Разряды!$I$9,[1]Разряды!$I$3,IF(I24&lt;=[1]Разряды!$J$9,[1]Разряды!$J$3,"б/р"))))))))</f>
        <v>1р</v>
      </c>
      <c r="K24" s="16">
        <v>15</v>
      </c>
      <c r="L24" s="21" t="str">
        <f>IF(B24=0," ",VLOOKUP($B24,[1]Спортсмены!$B$1:$H$65536,7,FALSE))</f>
        <v>Водовозов В.А.</v>
      </c>
    </row>
    <row r="25" spans="1:12">
      <c r="A25" s="29">
        <v>4</v>
      </c>
      <c r="B25" s="20">
        <v>620</v>
      </c>
      <c r="C25" s="21" t="str">
        <f>IF(B25=0," ",VLOOKUP(B25,[1]Спортсмены!B$1:H$65536,2,FALSE))</f>
        <v>Яковлев Роман</v>
      </c>
      <c r="D25" s="23">
        <f>IF(B25=0," ",VLOOKUP($B25,[1]Спортсмены!$B$1:$H$65536,3,FALSE))</f>
        <v>1990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Вологодская</v>
      </c>
      <c r="G25" s="21" t="str">
        <f>IF(B25=0," ",VLOOKUP($B25,[1]Спортсмены!$B$1:$H$65536,6,FALSE))</f>
        <v>Вологда, ВИПЭ</v>
      </c>
      <c r="H25" s="31"/>
      <c r="I25" s="114">
        <v>6.2873842592592591E-3</v>
      </c>
      <c r="J25" s="26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1р</v>
      </c>
      <c r="K25" s="15" t="s">
        <v>31</v>
      </c>
      <c r="L25" s="21" t="str">
        <f>IF(B25=0," ",VLOOKUP($B25,[1]Спортсмены!$B$1:$H$65536,7,FALSE))</f>
        <v>Фомичёв А.В.</v>
      </c>
    </row>
    <row r="26" spans="1:12">
      <c r="A26" s="29">
        <v>5</v>
      </c>
      <c r="B26" s="32">
        <v>634</v>
      </c>
      <c r="C26" s="21" t="str">
        <f>IF(B26=0," ",VLOOKUP(B26,[1]Спортсмены!B$1:H$65536,2,FALSE))</f>
        <v>Ефимов Артём</v>
      </c>
      <c r="D26" s="23">
        <f>IF(B26=0," ",VLOOKUP($B26,[1]Спортсмены!$B$1:$H$65536,3,FALSE))</f>
        <v>1990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Вологодская</v>
      </c>
      <c r="G26" s="21" t="str">
        <f>IF(B26=0," ",VLOOKUP($B26,[1]Спортсмены!$B$1:$H$65536,6,FALSE))</f>
        <v>Сокол, ДЮСШ</v>
      </c>
      <c r="H26" s="31"/>
      <c r="I26" s="114">
        <v>6.2924768518518521E-3</v>
      </c>
      <c r="J26" s="26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2р</v>
      </c>
      <c r="K26" s="15" t="s">
        <v>31</v>
      </c>
      <c r="L26" s="21" t="str">
        <f>IF(B26=0," ",VLOOKUP($B26,[1]Спортсмены!$B$1:$H$65536,7,FALSE))</f>
        <v>Шахов Н.М.</v>
      </c>
    </row>
    <row r="27" spans="1:12">
      <c r="A27" s="29">
        <v>6</v>
      </c>
      <c r="B27" s="20">
        <v>332</v>
      </c>
      <c r="C27" s="21" t="str">
        <f>IF(B27=0," ",VLOOKUP(B27,[1]Спортсмены!B$1:H$65536,2,FALSE))</f>
        <v>Пыталев Андрей</v>
      </c>
      <c r="D27" s="27">
        <f>IF(B27=0," ",VLOOKUP($B27,[1]Спортсмены!$B$1:$H$65536,3,FALSE))</f>
        <v>33724</v>
      </c>
      <c r="E27" s="23" t="str">
        <f>IF(B27=0," ",IF(VLOOKUP($B27,[1]Спортсмены!$B$1:$H$65536,4,FALSE)=0," ",VLOOKUP($B27,[1]Спортсмены!$B$1:$H$65536,4,FALSE)))</f>
        <v>1р</v>
      </c>
      <c r="F27" s="21" t="str">
        <f>IF(B27=0," ",VLOOKUP($B27,[1]Спортсмены!$B$1:$H$65536,5,FALSE))</f>
        <v>Ивановская</v>
      </c>
      <c r="G27" s="21" t="str">
        <f>IF(B27=0," ",VLOOKUP($B27,[1]Спортсмены!$B$1:$H$65536,6,FALSE))</f>
        <v>Иваново, Профсоюзы</v>
      </c>
      <c r="H27" s="31"/>
      <c r="I27" s="114">
        <v>6.3278935185185183E-3</v>
      </c>
      <c r="J27" s="26" t="str">
        <f>IF(I27=0," ",IF(I27&lt;=[1]Разряды!$D$9,[1]Разряды!$D$3,IF(I27&lt;=[1]Разряды!$E$9,[1]Разряды!$E$3,IF(I27&lt;=[1]Разряды!$F$9,[1]Разряды!$F$3,IF(I27&lt;=[1]Разряды!$G$9,[1]Разряды!$G$3,IF(I27&lt;=[1]Разряды!$H$9,[1]Разряды!$H$3,IF(I27&lt;=[1]Разряды!$I$9,[1]Разряды!$I$3,IF(I27&lt;=[1]Разряды!$J$9,[1]Разряды!$J$3,"б/р"))))))))</f>
        <v>2р</v>
      </c>
      <c r="K27" s="16">
        <v>0</v>
      </c>
      <c r="L27" s="21" t="str">
        <f>IF(B27=0," ",VLOOKUP($B27,[1]Спортсмены!$B$1:$H$65536,7,FALSE))</f>
        <v>Гильмутдинов Ю.В.</v>
      </c>
    </row>
    <row r="28" spans="1:12">
      <c r="A28" s="29">
        <v>7</v>
      </c>
      <c r="B28" s="20">
        <v>616</v>
      </c>
      <c r="C28" s="21" t="str">
        <f>IF(B28=0," ",VLOOKUP(B28,[1]Спортсмены!B$1:H$65536,2,FALSE))</f>
        <v>Ногов Павел</v>
      </c>
      <c r="D28" s="23">
        <f>IF(B28=0," ",VLOOKUP($B28,[1]Спортсмены!$B$1:$H$65536,3,FALSE))</f>
        <v>1992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Владимирская</v>
      </c>
      <c r="G28" s="21" t="str">
        <f>IF(B28=0," ",VLOOKUP($B28,[1]Спортсмены!$B$1:$H$65536,6,FALSE))</f>
        <v>Владимир, СДЮСШОР-4</v>
      </c>
      <c r="H28" s="31"/>
      <c r="I28" s="115">
        <v>6.771296296296297E-3</v>
      </c>
      <c r="J28" s="26" t="str">
        <f>IF(I28=0," ",IF(I28&lt;=[1]Разряды!$D$9,[1]Разряды!$D$3,IF(I28&lt;=[1]Разряды!$E$9,[1]Разряды!$E$3,IF(I28&lt;=[1]Разряды!$F$9,[1]Разряды!$F$3,IF(I28&lt;=[1]Разряды!$G$9,[1]Разряды!$G$3,IF(I28&lt;=[1]Разряды!$H$9,[1]Разряды!$H$3,IF(I28&lt;=[1]Разряды!$I$9,[1]Разряды!$I$3,IF(I28&lt;=[1]Разряды!$J$9,[1]Разряды!$J$3,"б/р"))))))))</f>
        <v>3р</v>
      </c>
      <c r="K28" s="15" t="s">
        <v>31</v>
      </c>
      <c r="L28" s="21" t="str">
        <f>IF(B28=0," ",VLOOKUP($B28,[1]Спортсмены!$B$1:$H$65536,7,FALSE))</f>
        <v>Куфтырев А.В.</v>
      </c>
    </row>
    <row r="29" spans="1:12">
      <c r="A29" s="29"/>
      <c r="B29" s="20">
        <v>360</v>
      </c>
      <c r="C29" s="21" t="str">
        <f>IF(B29=0," ",VLOOKUP(B29,[1]Спортсмены!B$1:H$65536,2,FALSE))</f>
        <v>Леонов Дмитрий</v>
      </c>
      <c r="D29" s="27">
        <f>IF(B29=0," ",VLOOKUP($B29,[1]Спортсмены!$B$1:$H$65536,3,FALSE))</f>
        <v>33897</v>
      </c>
      <c r="E29" s="23" t="str">
        <f>IF(B29=0," ",IF(VLOOKUP($B29,[1]Спортсмены!$B$1:$H$65536,4,FALSE)=0," ",VLOOKUP($B29,[1]Спортсмены!$B$1:$H$65536,4,FALSE)))</f>
        <v>1р</v>
      </c>
      <c r="F29" s="21" t="str">
        <f>IF(B29=0," ",VLOOKUP($B29,[1]Спортсмены!$B$1:$H$65536,5,FALSE))</f>
        <v>Ивановская</v>
      </c>
      <c r="G29" s="21" t="str">
        <f>IF(B29=0," ",VLOOKUP($B29,[1]Спортсмены!$B$1:$H$65536,6,FALSE))</f>
        <v>Шуя, ДЮСШ</v>
      </c>
      <c r="H29" s="31"/>
      <c r="I29" s="115" t="s">
        <v>80</v>
      </c>
      <c r="J29" s="26"/>
      <c r="K29" s="15" t="s">
        <v>31</v>
      </c>
      <c r="L29" s="21" t="str">
        <f>IF(B29=0," ",VLOOKUP($B29,[1]Спортсмены!$B$1:$H$65536,7,FALSE))</f>
        <v>Кузнецов В.А.</v>
      </c>
    </row>
    <row r="30" spans="1:12" ht="15.75" thickBo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</row>
    <row r="31" spans="1:12" ht="23.25" thickTop="1">
      <c r="A31" s="382" t="s">
        <v>1</v>
      </c>
      <c r="B31" s="382"/>
      <c r="C31" s="382"/>
      <c r="D31" s="382"/>
      <c r="E31" s="382"/>
      <c r="F31" s="382"/>
      <c r="G31" s="382"/>
      <c r="H31" s="382"/>
      <c r="I31" s="382"/>
      <c r="J31" s="382"/>
      <c r="K31" s="382"/>
      <c r="L31" s="382"/>
    </row>
    <row r="32" spans="1:12" ht="20.25">
      <c r="A32" s="383" t="s">
        <v>177</v>
      </c>
      <c r="B32" s="383"/>
      <c r="C32" s="383"/>
      <c r="D32" s="383"/>
      <c r="E32" s="383"/>
      <c r="F32" s="383"/>
      <c r="G32" s="383"/>
      <c r="H32" s="383"/>
      <c r="I32" s="383"/>
      <c r="J32" s="383"/>
      <c r="K32" s="383"/>
      <c r="L32" s="383"/>
    </row>
    <row r="33" spans="1:12" ht="18">
      <c r="A33" s="1"/>
      <c r="B33" s="2"/>
      <c r="C33" s="2"/>
      <c r="D33" s="2"/>
      <c r="E33" s="2"/>
      <c r="F33" s="2" t="s">
        <v>5</v>
      </c>
      <c r="G33" s="2"/>
      <c r="H33" s="2"/>
      <c r="I33" s="2"/>
      <c r="J33" s="2"/>
      <c r="K33" s="2"/>
      <c r="L33" s="2"/>
    </row>
    <row r="34" spans="1:12" ht="15.75">
      <c r="A34" s="1"/>
      <c r="B34" s="3"/>
      <c r="C34" s="3"/>
      <c r="D34" s="3"/>
      <c r="E34" s="3"/>
      <c r="F34" s="384" t="s">
        <v>178</v>
      </c>
      <c r="G34" s="384"/>
      <c r="H34" s="3"/>
      <c r="I34"/>
      <c r="K34" s="4" t="s">
        <v>8</v>
      </c>
    </row>
    <row r="35" spans="1:12">
      <c r="A35" s="1"/>
      <c r="B35" s="4"/>
      <c r="C35" s="5"/>
      <c r="F35" s="1"/>
      <c r="G35" s="1"/>
      <c r="H35" s="6"/>
      <c r="I35" s="6"/>
      <c r="J35" s="6"/>
      <c r="K35" s="6" t="s">
        <v>10</v>
      </c>
      <c r="L35" s="6"/>
    </row>
    <row r="36" spans="1:12" ht="18.75">
      <c r="A36" s="7"/>
      <c r="B36" s="4"/>
      <c r="C36" s="4"/>
      <c r="E36" s="8"/>
      <c r="F36" s="1"/>
      <c r="G36" s="1"/>
      <c r="H36" s="8"/>
      <c r="I36" s="385" t="s">
        <v>106</v>
      </c>
      <c r="J36" s="385"/>
      <c r="K36" s="9"/>
      <c r="L36" s="6" t="s">
        <v>179</v>
      </c>
    </row>
    <row r="37" spans="1:12">
      <c r="A37" s="1" t="s">
        <v>176</v>
      </c>
      <c r="B37" s="4"/>
      <c r="C37" s="4"/>
      <c r="D37" s="10"/>
      <c r="E37" s="10"/>
      <c r="F37" s="1"/>
      <c r="G37" s="1"/>
      <c r="H37" s="11"/>
      <c r="I37" s="378"/>
      <c r="J37" s="378"/>
      <c r="K37" s="12"/>
      <c r="L37" s="6"/>
    </row>
    <row r="38" spans="1:12">
      <c r="A38" s="379" t="s">
        <v>17</v>
      </c>
      <c r="B38" s="379" t="s">
        <v>18</v>
      </c>
      <c r="C38" s="379" t="s">
        <v>19</v>
      </c>
      <c r="D38" s="372" t="s">
        <v>20</v>
      </c>
      <c r="E38" s="372" t="s">
        <v>21</v>
      </c>
      <c r="F38" s="372" t="s">
        <v>22</v>
      </c>
      <c r="G38" s="372" t="s">
        <v>23</v>
      </c>
      <c r="H38" s="394" t="s">
        <v>24</v>
      </c>
      <c r="I38" s="381"/>
      <c r="J38" s="379" t="s">
        <v>25</v>
      </c>
      <c r="K38" s="372" t="s">
        <v>26</v>
      </c>
      <c r="L38" s="374" t="s">
        <v>27</v>
      </c>
    </row>
    <row r="39" spans="1:12">
      <c r="A39" s="373"/>
      <c r="B39" s="373"/>
      <c r="C39" s="373"/>
      <c r="D39" s="386"/>
      <c r="E39" s="386"/>
      <c r="F39" s="386"/>
      <c r="G39" s="386"/>
      <c r="H39" s="392" t="s">
        <v>28</v>
      </c>
      <c r="I39" s="393"/>
      <c r="J39" s="373"/>
      <c r="K39" s="386"/>
      <c r="L39" s="375"/>
    </row>
    <row r="40" spans="1:12">
      <c r="A40" s="54"/>
      <c r="B40" s="109"/>
      <c r="C40" s="49"/>
      <c r="D40" s="15"/>
      <c r="E40" s="15"/>
      <c r="F40" s="376" t="s">
        <v>63</v>
      </c>
      <c r="G40" s="376"/>
      <c r="H40" s="62"/>
      <c r="I40" s="385"/>
      <c r="J40" s="385"/>
      <c r="K40" s="504"/>
      <c r="L40" s="6"/>
    </row>
    <row r="41" spans="1:12">
      <c r="A41" s="19">
        <v>1</v>
      </c>
      <c r="B41" s="32">
        <v>282</v>
      </c>
      <c r="C41" s="21" t="str">
        <f>IF(B41=0," ",VLOOKUP(B41,[1]Спортсмены!B$1:H$65536,2,FALSE))</f>
        <v>Воробьёв Александр</v>
      </c>
      <c r="D41" s="23">
        <f>IF(B41=0," ",VLOOKUP($B41,[1]Спортсмены!$B$1:$H$65536,3,FALSE))</f>
        <v>1985</v>
      </c>
      <c r="E41" s="23" t="str">
        <f>IF(B41=0," ",IF(VLOOKUP($B41,[1]Спортсмены!$B$1:$H$65536,4,FALSE)=0," ",VLOOKUP($B41,[1]Спортсмены!$B$1:$H$65536,4,FALSE)))</f>
        <v>КМС</v>
      </c>
      <c r="F41" s="21" t="str">
        <f>IF(B41=0," ",VLOOKUP($B41,[1]Спортсмены!$B$1:$H$65536,5,FALSE))</f>
        <v>Вологодская</v>
      </c>
      <c r="G41" s="21" t="str">
        <f>IF(B41=0," ",VLOOKUP($B41,[1]Спортсмены!$B$1:$H$65536,6,FALSE))</f>
        <v>Вологда, ВИПЭ</v>
      </c>
      <c r="H41" s="31"/>
      <c r="I41" s="114">
        <v>5.8372685185185185E-3</v>
      </c>
      <c r="J41" s="26" t="str">
        <f>IF(I41=0," ",IF(I41&lt;=[1]Разряды!$D$9,[1]Разряды!$D$3,IF(I41&lt;=[1]Разряды!$E$9,[1]Разряды!$E$3,IF(I41&lt;=[1]Разряды!$F$9,[1]Разряды!$F$3,IF(I41&lt;=[1]Разряды!$G$9,[1]Разряды!$G$3,IF(I41&lt;=[1]Разряды!$H$9,[1]Разряды!$H$3,IF(I41&lt;=[1]Разряды!$I$9,[1]Разряды!$I$3,IF(I41&lt;=[1]Разряды!$J$9,[1]Разряды!$J$3,"б/р"))))))))</f>
        <v>кмс</v>
      </c>
      <c r="K41" s="16">
        <v>20</v>
      </c>
      <c r="L41" s="21" t="str">
        <f>IF(B41=0," ",VLOOKUP($B41,[1]Спортсмены!$B$1:$H$65536,7,FALSE))</f>
        <v>Кошелев Е.Ю.</v>
      </c>
    </row>
    <row r="42" spans="1:12">
      <c r="A42" s="19">
        <v>2</v>
      </c>
      <c r="B42" s="20">
        <v>317</v>
      </c>
      <c r="C42" s="21" t="str">
        <f>IF(B42=0," ",VLOOKUP(B42,[1]Спортсмены!B$1:H$65536,2,FALSE))</f>
        <v>Садыков Артур</v>
      </c>
      <c r="D42" s="27">
        <f>IF(B42=0," ",VLOOKUP($B42,[1]Спортсмены!$B$1:$H$65536,3,FALSE))</f>
        <v>31256</v>
      </c>
      <c r="E42" s="23" t="str">
        <f>IF(B42=0," ",IF(VLOOKUP($B42,[1]Спортсмены!$B$1:$H$65536,4,FALSE)=0," ",VLOOKUP($B42,[1]Спортсмены!$B$1:$H$65536,4,FALSE)))</f>
        <v>КМС</v>
      </c>
      <c r="F42" s="21" t="str">
        <f>IF(B42=0," ",VLOOKUP($B42,[1]Спортсмены!$B$1:$H$65536,5,FALSE))</f>
        <v>Ивановская</v>
      </c>
      <c r="G42" s="21" t="str">
        <f>IF(B42=0," ",VLOOKUP($B42,[1]Спортсмены!$B$1:$H$65536,6,FALSE))</f>
        <v>Иваново, Профсоюзы</v>
      </c>
      <c r="H42" s="31"/>
      <c r="I42" s="114">
        <v>6.0489583333333333E-3</v>
      </c>
      <c r="J42" s="26" t="str">
        <f>IF(I42=0," ",IF(I42&lt;=[1]Разряды!$D$9,[1]Разряды!$D$3,IF(I42&lt;=[1]Разряды!$E$9,[1]Разряды!$E$3,IF(I42&lt;=[1]Разряды!$F$9,[1]Разряды!$F$3,IF(I42&lt;=[1]Разряды!$G$9,[1]Разряды!$G$3,IF(I42&lt;=[1]Разряды!$H$9,[1]Разряды!$H$3,IF(I42&lt;=[1]Разряды!$I$9,[1]Разряды!$I$3,IF(I42&lt;=[1]Разряды!$J$9,[1]Разряды!$J$3,"б/р"))))))))</f>
        <v>1р</v>
      </c>
      <c r="K42" s="16">
        <v>0</v>
      </c>
      <c r="L42" s="21" t="str">
        <f>IF(B42=0," ",VLOOKUP($B42,[1]Спортсмены!$B$1:$H$65536,7,FALSE))</f>
        <v>Гильмутдинов Ю.В.</v>
      </c>
    </row>
    <row r="43" spans="1:12">
      <c r="A43" s="19">
        <v>3</v>
      </c>
      <c r="B43" s="20">
        <v>617</v>
      </c>
      <c r="C43" s="21" t="str">
        <f>IF(B43=0," ",VLOOKUP(B43,[1]Спортсмены!B$1:H$65536,2,FALSE))</f>
        <v>Воробьёв Дмитрий</v>
      </c>
      <c r="D43" s="27">
        <f>IF(B43=0," ",VLOOKUP($B43,[1]Спортсмены!$B$1:$H$65536,3,FALSE))</f>
        <v>28965</v>
      </c>
      <c r="E43" s="23" t="str">
        <f>IF(B43=0," ",IF(VLOOKUP($B43,[1]Спортсмены!$B$1:$H$65536,4,FALSE)=0," ",VLOOKUP($B43,[1]Спортсмены!$B$1:$H$65536,4,FALSE)))</f>
        <v>МС</v>
      </c>
      <c r="F43" s="21" t="str">
        <f>IF(B43=0," ",VLOOKUP($B43,[1]Спортсмены!$B$1:$H$65536,5,FALSE))</f>
        <v>Владимирская</v>
      </c>
      <c r="G43" s="21" t="str">
        <f>IF(B43=0," ",VLOOKUP($B43,[1]Спортсмены!$B$1:$H$65536,6,FALSE))</f>
        <v>Владимир, Динамо</v>
      </c>
      <c r="H43" s="31"/>
      <c r="I43" s="114">
        <v>6.0554398148148156E-3</v>
      </c>
      <c r="J43" s="26" t="str">
        <f>IF(I43=0," ",IF(I43&lt;=[1]Разряды!$D$9,[1]Разряды!$D$3,IF(I43&lt;=[1]Разряды!$E$9,[1]Разряды!$E$3,IF(I43&lt;=[1]Разряды!$F$9,[1]Разряды!$F$3,IF(I43&lt;=[1]Разряды!$G$9,[1]Разряды!$G$3,IF(I43&lt;=[1]Разряды!$H$9,[1]Разряды!$H$3,IF(I43&lt;=[1]Разряды!$I$9,[1]Разряды!$I$3,IF(I43&lt;=[1]Разряды!$J$9,[1]Разряды!$J$3,"б/р"))))))))</f>
        <v>1р</v>
      </c>
      <c r="K43" s="16">
        <v>0</v>
      </c>
      <c r="L43" s="21" t="str">
        <f>IF(B43=0," ",VLOOKUP($B43,[1]Спортсмены!$B$1:$H$65536,7,FALSE))</f>
        <v>Саков А.П.</v>
      </c>
    </row>
    <row r="44" spans="1:12">
      <c r="A44" s="29">
        <v>4</v>
      </c>
      <c r="B44" s="20">
        <v>198</v>
      </c>
      <c r="C44" s="21" t="str">
        <f>IF(B44=0," ",VLOOKUP(B44,[1]Спортсмены!B$1:H$65536,2,FALSE))</f>
        <v>Шакиров Илья</v>
      </c>
      <c r="D44" s="27">
        <f>IF(B44=0," ",VLOOKUP($B44,[1]Спортсмены!$B$1:$H$65536,3,FALSE))</f>
        <v>32298</v>
      </c>
      <c r="E44" s="23" t="str">
        <f>IF(B44=0," ",IF(VLOOKUP($B44,[1]Спортсмены!$B$1:$H$65536,4,FALSE)=0," ",VLOOKUP($B44,[1]Спортсмены!$B$1:$H$65536,4,FALSE)))</f>
        <v>КМС</v>
      </c>
      <c r="F44" s="21" t="str">
        <f>IF(B44=0," ",VLOOKUP($B44,[1]Спортсмены!$B$1:$H$65536,5,FALSE))</f>
        <v>Костромская</v>
      </c>
      <c r="G44" s="21" t="str">
        <f>IF(B44=0," ",VLOOKUP($B44,[1]Спортсмены!$B$1:$H$65536,6,FALSE))</f>
        <v>Кострома, КОСДЮСШОР</v>
      </c>
      <c r="H44" s="31"/>
      <c r="I44" s="114">
        <v>6.0645833333333342E-3</v>
      </c>
      <c r="J44" s="26" t="str">
        <f>IF(I44=0," ",IF(I44&lt;=[1]Разряды!$D$9,[1]Разряды!$D$3,IF(I44&lt;=[1]Разряды!$E$9,[1]Разряды!$E$3,IF(I44&lt;=[1]Разряды!$F$9,[1]Разряды!$F$3,IF(I44&lt;=[1]Разряды!$G$9,[1]Разряды!$G$3,IF(I44&lt;=[1]Разряды!$H$9,[1]Разряды!$H$3,IF(I44&lt;=[1]Разряды!$I$9,[1]Разряды!$I$3,IF(I44&lt;=[1]Разряды!$J$9,[1]Разряды!$J$3,"б/р"))))))))</f>
        <v>1р</v>
      </c>
      <c r="K44" s="16">
        <v>0</v>
      </c>
      <c r="L44" s="21" t="str">
        <f>IF(B44=0," ",VLOOKUP($B44,[1]Спортсмены!$B$1:$H$65536,7,FALSE))</f>
        <v>Дружков А.Н.</v>
      </c>
    </row>
    <row r="45" spans="1:12">
      <c r="A45" s="29">
        <v>5</v>
      </c>
      <c r="B45" s="26">
        <v>496</v>
      </c>
      <c r="C45" s="21" t="str">
        <f>IF(B45=0," ",VLOOKUP(B45,[1]Спортсмены!B$1:H$65536,2,FALSE))</f>
        <v>Родин Сергей</v>
      </c>
      <c r="D45" s="27">
        <f>IF(B45=0," ",VLOOKUP($B45,[1]Спортсмены!$B$1:$H$65536,3,FALSE))</f>
        <v>32710</v>
      </c>
      <c r="E45" s="23" t="str">
        <f>IF(B45=0," ",IF(VLOOKUP($B45,[1]Спортсмены!$B$1:$H$65536,4,FALSE)=0," ",VLOOKUP($B45,[1]Спортсмены!$B$1:$H$65536,4,FALSE)))</f>
        <v>КМС</v>
      </c>
      <c r="F45" s="21" t="str">
        <f>IF(B45=0," ",VLOOKUP($B45,[1]Спортсмены!$B$1:$H$65536,5,FALSE))</f>
        <v>Владимирская</v>
      </c>
      <c r="G45" s="21" t="str">
        <f>IF(B45=0," ",VLOOKUP($B45,[1]Спортсмены!$B$1:$H$65536,6,FALSE))</f>
        <v>Владимир, СДЮСШОР-4, Динамо</v>
      </c>
      <c r="H45" s="31"/>
      <c r="I45" s="114">
        <v>6.0957175925925927E-3</v>
      </c>
      <c r="J45" s="26" t="str">
        <f>IF(I45=0," ",IF(I45&lt;=[1]Разряды!$D$9,[1]Разряды!$D$3,IF(I45&lt;=[1]Разряды!$E$9,[1]Разряды!$E$3,IF(I45&lt;=[1]Разряды!$F$9,[1]Разряды!$F$3,IF(I45&lt;=[1]Разряды!$G$9,[1]Разряды!$G$3,IF(I45&lt;=[1]Разряды!$H$9,[1]Разряды!$H$3,IF(I45&lt;=[1]Разряды!$I$9,[1]Разряды!$I$3,IF(I45&lt;=[1]Разряды!$J$9,[1]Разряды!$J$3,"б/р"))))))))</f>
        <v>1р</v>
      </c>
      <c r="K45" s="16">
        <v>0</v>
      </c>
      <c r="L45" s="21" t="str">
        <f>IF(B45=0," ",VLOOKUP($B45,[1]Спортсмены!$B$1:$H$65536,7,FALSE))</f>
        <v>Куфтырев А.Л.</v>
      </c>
    </row>
    <row r="46" spans="1:12">
      <c r="A46" s="29">
        <v>6</v>
      </c>
      <c r="B46" s="26">
        <v>321</v>
      </c>
      <c r="C46" s="21" t="str">
        <f>IF(B46=0," ",VLOOKUP(B46,[1]Спортсмены!B$1:H$65536,2,FALSE))</f>
        <v>Шаимов Эдуард</v>
      </c>
      <c r="D46" s="27">
        <f>IF(B46=0," ",VLOOKUP($B46,[1]Спортсмены!$B$1:$H$65536,3,FALSE))</f>
        <v>32007</v>
      </c>
      <c r="E46" s="23" t="str">
        <f>IF(B46=0," ",IF(VLOOKUP($B46,[1]Спортсмены!$B$1:$H$65536,4,FALSE)=0," ",VLOOKUP($B46,[1]Спортсмены!$B$1:$H$65536,4,FALSE)))</f>
        <v>КМС</v>
      </c>
      <c r="F46" s="21" t="str">
        <f>IF(B46=0," ",VLOOKUP($B46,[1]Спортсмены!$B$1:$H$65536,5,FALSE))</f>
        <v>Ивановская</v>
      </c>
      <c r="G46" s="21" t="str">
        <f>IF(B46=0," ",VLOOKUP($B46,[1]Спортсмены!$B$1:$H$65536,6,FALSE))</f>
        <v>Иваново, Профсоюзы</v>
      </c>
      <c r="H46" s="31"/>
      <c r="I46" s="114">
        <v>6.207175925925925E-3</v>
      </c>
      <c r="J46" s="26" t="str">
        <f>IF(I46=0," ",IF(I46&lt;=[1]Разряды!$D$9,[1]Разряды!$D$3,IF(I46&lt;=[1]Разряды!$E$9,[1]Разряды!$E$3,IF(I46&lt;=[1]Разряды!$F$9,[1]Разряды!$F$3,IF(I46&lt;=[1]Разряды!$G$9,[1]Разряды!$G$3,IF(I46&lt;=[1]Разряды!$H$9,[1]Разряды!$H$3,IF(I46&lt;=[1]Разряды!$I$9,[1]Разряды!$I$3,IF(I46&lt;=[1]Разряды!$J$9,[1]Разряды!$J$3,"б/р"))))))))</f>
        <v>1р</v>
      </c>
      <c r="K46" s="16">
        <v>0</v>
      </c>
      <c r="L46" s="21" t="str">
        <f>IF(B46=0," ",VLOOKUP($B46,[1]Спортсмены!$B$1:$H$65536,7,FALSE))</f>
        <v>Гильмутдинов Ю.В.</v>
      </c>
    </row>
    <row r="47" spans="1:12">
      <c r="A47" s="29">
        <v>7</v>
      </c>
      <c r="B47" s="26">
        <v>149</v>
      </c>
      <c r="C47" s="21" t="str">
        <f>IF(B47=0," ",VLOOKUP(B47,[1]Спортсмены!B$1:H$65536,2,FALSE))</f>
        <v>Макковеев Александр</v>
      </c>
      <c r="D47" s="27">
        <f>IF(B47=0," ",VLOOKUP($B47,[1]Спортсмены!$B$1:$H$65536,3,FALSE))</f>
        <v>31572</v>
      </c>
      <c r="E47" s="23" t="str">
        <f>IF(B47=0," ",IF(VLOOKUP($B47,[1]Спортсмены!$B$1:$H$65536,4,FALSE)=0," ",VLOOKUP($B47,[1]Спортсмены!$B$1:$H$65536,4,FALSE)))</f>
        <v>1р</v>
      </c>
      <c r="F47" s="21" t="str">
        <f>IF(B47=0," ",VLOOKUP($B47,[1]Спортсмены!$B$1:$H$65536,5,FALSE))</f>
        <v>Архангельская</v>
      </c>
      <c r="G47" s="21" t="str">
        <f>IF(B47=0," ",VLOOKUP($B47,[1]Спортсмены!$B$1:$H$65536,6,FALSE))</f>
        <v>Архангельск, ГСУ "ЦСП"</v>
      </c>
      <c r="H47" s="31"/>
      <c r="I47" s="114">
        <v>6.266319444444445E-3</v>
      </c>
      <c r="J47" s="26" t="str">
        <f>IF(I47=0," ",IF(I47&lt;=[1]Разряды!$D$9,[1]Разряды!$D$3,IF(I47&lt;=[1]Разряды!$E$9,[1]Разряды!$E$3,IF(I47&lt;=[1]Разряды!$F$9,[1]Разряды!$F$3,IF(I47&lt;=[1]Разряды!$G$9,[1]Разряды!$G$3,IF(I47&lt;=[1]Разряды!$H$9,[1]Разряды!$H$3,IF(I47&lt;=[1]Разряды!$I$9,[1]Разряды!$I$3,IF(I47&lt;=[1]Разряды!$J$9,[1]Разряды!$J$3,"б/р"))))))))</f>
        <v>1р</v>
      </c>
      <c r="K47" s="16">
        <v>0</v>
      </c>
      <c r="L47" s="21" t="str">
        <f>IF(B47=0," ",VLOOKUP($B47,[1]Спортсмены!$B$1:$H$65536,7,FALSE))</f>
        <v>Чернов А.В., Мосеев А.А.</v>
      </c>
    </row>
    <row r="48" spans="1:12">
      <c r="A48" s="29">
        <v>8</v>
      </c>
      <c r="B48" s="26">
        <v>226</v>
      </c>
      <c r="C48" s="21" t="str">
        <f>IF(B48=0," ",VLOOKUP(B48,[1]Спортсмены!B$1:H$65536,2,FALSE))</f>
        <v>Соколов Константин</v>
      </c>
      <c r="D48" s="27">
        <f>IF(B48=0," ",VLOOKUP($B48,[1]Спортсмены!$B$1:$H$65536,3,FALSE))</f>
        <v>32766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Костромская</v>
      </c>
      <c r="G48" s="21" t="str">
        <f>IF(B48=0," ",VLOOKUP($B48,[1]Спортсмены!$B$1:$H$65536,6,FALSE))</f>
        <v>Кострома, Облгаз</v>
      </c>
      <c r="H48" s="31"/>
      <c r="I48" s="114">
        <v>6.2989583333333326E-3</v>
      </c>
      <c r="J48" s="26" t="str">
        <f>IF(I48=0," ",IF(I48&lt;=[1]Разряды!$D$9,[1]Разряды!$D$3,IF(I48&lt;=[1]Разряды!$E$9,[1]Разряды!$E$3,IF(I48&lt;=[1]Разряды!$F$9,[1]Разряды!$F$3,IF(I48&lt;=[1]Разряды!$G$9,[1]Разряды!$G$3,IF(I48&lt;=[1]Разряды!$H$9,[1]Разряды!$H$3,IF(I48&lt;=[1]Разряды!$I$9,[1]Разряды!$I$3,IF(I48&lt;=[1]Разряды!$J$9,[1]Разряды!$J$3,"б/р"))))))))</f>
        <v>2р</v>
      </c>
      <c r="K48" s="16">
        <v>0</v>
      </c>
      <c r="L48" s="21" t="str">
        <f>IF(B48=0," ",VLOOKUP($B48,[1]Спортсмены!$B$1:$H$65536,7,FALSE))</f>
        <v>Зимин В.Н.</v>
      </c>
    </row>
    <row r="49" spans="1:12">
      <c r="A49" s="29">
        <v>9</v>
      </c>
      <c r="B49" s="26">
        <v>147</v>
      </c>
      <c r="C49" s="21" t="str">
        <f>IF(B49=0," ",VLOOKUP(B49,[1]Спортсмены!B$1:H$65536,2,FALSE))</f>
        <v>Чернов Андрей</v>
      </c>
      <c r="D49" s="27">
        <f>IF(B49=0," ",VLOOKUP($B49,[1]Спортсмены!$B$1:$H$65536,3,FALSE))</f>
        <v>23336</v>
      </c>
      <c r="E49" s="23" t="str">
        <f>IF(B49=0," ",IF(VLOOKUP($B49,[1]Спортсмены!$B$1:$H$65536,4,FALSE)=0," ",VLOOKUP($B49,[1]Спортсмены!$B$1:$H$65536,4,FALSE)))</f>
        <v>3р</v>
      </c>
      <c r="F49" s="21" t="str">
        <f>IF(B49=0," ",VLOOKUP($B49,[1]Спортсмены!$B$1:$H$65536,5,FALSE))</f>
        <v>Архангельская</v>
      </c>
      <c r="G49" s="21" t="str">
        <f>IF(B49=0," ",VLOOKUP($B49,[1]Спортсмены!$B$1:$H$65536,6,FALSE))</f>
        <v>Архангельск, ГСУ "ЦСП"</v>
      </c>
      <c r="H49" s="31"/>
      <c r="I49" s="114">
        <v>7.0802083333333333E-3</v>
      </c>
      <c r="J49" s="26" t="str">
        <f>IF(I49=0," ",IF(I49&lt;=[1]Разряды!$D$9,[1]Разряды!$D$3,IF(I49&lt;=[1]Разряды!$E$9,[1]Разряды!$E$3,IF(I49&lt;=[1]Разряды!$F$9,[1]Разряды!$F$3,IF(I49&lt;=[1]Разряды!$G$9,[1]Разряды!$G$3,IF(I49&lt;=[1]Разряды!$H$9,[1]Разряды!$H$3,IF(I49&lt;=[1]Разряды!$I$9,[1]Разряды!$I$3,IF(I49&lt;=[1]Разряды!$J$9,[1]Разряды!$J$3,"б/р"))))))))</f>
        <v>3р</v>
      </c>
      <c r="K49" s="15" t="s">
        <v>31</v>
      </c>
      <c r="L49" s="21" t="str">
        <f>IF(B49=0," ",VLOOKUP($B49,[1]Спортсмены!$B$1:$H$65536,7,FALSE))</f>
        <v>Хвиюзов А.</v>
      </c>
    </row>
    <row r="50" spans="1:12">
      <c r="A50" s="29"/>
      <c r="B50" s="26">
        <v>495</v>
      </c>
      <c r="C50" s="21" t="str">
        <f>IF(B50=0," ",VLOOKUP(B50,[1]Спортсмены!B$1:H$65536,2,FALSE))</f>
        <v>Карзанов Валентин</v>
      </c>
      <c r="D50" s="27">
        <f>IF(B50=0," ",VLOOKUP($B50,[1]Спортсмены!$B$1:$H$65536,3,FALSE))</f>
        <v>32417</v>
      </c>
      <c r="E50" s="23" t="str">
        <f>IF(B50=0," ",IF(VLOOKUP($B50,[1]Спортсмены!$B$1:$H$65536,4,FALSE)=0," ",VLOOKUP($B50,[1]Спортсмены!$B$1:$H$65536,4,FALSE)))</f>
        <v>КМС</v>
      </c>
      <c r="F50" s="21" t="str">
        <f>IF(B50=0," ",VLOOKUP($B50,[1]Спортсмены!$B$1:$H$65536,5,FALSE))</f>
        <v>Владимирская</v>
      </c>
      <c r="G50" s="21" t="str">
        <f>IF(B50=0," ",VLOOKUP($B50,[1]Спортсмены!$B$1:$H$65536,6,FALSE))</f>
        <v>Владимир, СДЮСШОР-4</v>
      </c>
      <c r="H50" s="31"/>
      <c r="I50" s="115" t="s">
        <v>132</v>
      </c>
      <c r="J50" s="26"/>
      <c r="K50" s="16">
        <v>0</v>
      </c>
      <c r="L50" s="21" t="str">
        <f>IF(B50=0," ",VLOOKUP($B50,[1]Спортсмены!$B$1:$H$65536,7,FALSE))</f>
        <v>Куфтырев А.Л.</v>
      </c>
    </row>
    <row r="51" spans="1:12" ht="15.75" thickBot="1">
      <c r="A51" s="79"/>
      <c r="B51" s="79"/>
      <c r="C51" s="79"/>
      <c r="D51" s="79"/>
      <c r="E51" s="79"/>
      <c r="F51" s="79"/>
      <c r="G51" s="79"/>
      <c r="H51" s="132"/>
      <c r="I51" s="132"/>
      <c r="J51" s="79"/>
      <c r="K51" s="79"/>
      <c r="L51" s="79"/>
    </row>
    <row r="52" spans="1:12" ht="15.75" thickTop="1">
      <c r="A52" s="63"/>
      <c r="B52" s="63"/>
      <c r="C52" s="63"/>
      <c r="D52" s="63"/>
      <c r="E52" s="63"/>
      <c r="F52" s="63"/>
      <c r="G52" s="63"/>
      <c r="H52" s="64"/>
      <c r="I52" s="64"/>
      <c r="J52" s="63"/>
      <c r="K52" s="63"/>
      <c r="L52" s="63"/>
    </row>
    <row r="53" spans="1:12">
      <c r="A53" s="63"/>
      <c r="B53" s="63"/>
      <c r="C53" s="63"/>
      <c r="D53" s="63"/>
      <c r="E53" s="63"/>
      <c r="F53" s="63"/>
      <c r="G53" s="63"/>
      <c r="H53" s="64"/>
      <c r="I53" s="64"/>
      <c r="J53" s="63"/>
      <c r="K53" s="63"/>
      <c r="L53" s="63"/>
    </row>
    <row r="54" spans="1:12">
      <c r="A54" s="63"/>
      <c r="B54" s="63"/>
      <c r="C54" s="63"/>
      <c r="D54" s="63"/>
      <c r="E54" s="63"/>
      <c r="F54" s="63"/>
      <c r="G54" s="63"/>
      <c r="H54" s="64"/>
      <c r="I54" s="64"/>
      <c r="J54" s="63"/>
      <c r="K54" s="63"/>
      <c r="L54" s="63"/>
    </row>
    <row r="55" spans="1:12">
      <c r="A55" s="63"/>
      <c r="B55" s="63"/>
      <c r="C55" s="63"/>
      <c r="D55" s="63"/>
      <c r="E55" s="63"/>
      <c r="F55" s="63"/>
      <c r="G55" s="63"/>
      <c r="H55" s="64"/>
      <c r="I55" s="64"/>
      <c r="J55" s="63"/>
      <c r="K55" s="63"/>
      <c r="L55" s="63"/>
    </row>
    <row r="56" spans="1:12">
      <c r="A56" s="63"/>
      <c r="B56" s="63"/>
      <c r="C56" s="63"/>
      <c r="D56" s="63"/>
      <c r="E56" s="63"/>
      <c r="F56" s="63"/>
      <c r="G56" s="63"/>
      <c r="H56" s="64"/>
      <c r="I56" s="64"/>
      <c r="J56" s="63"/>
      <c r="K56" s="63"/>
      <c r="L56" s="63"/>
    </row>
    <row r="57" spans="1:12">
      <c r="A57" s="63"/>
      <c r="B57" s="63"/>
      <c r="C57" s="63"/>
      <c r="D57" s="63"/>
      <c r="E57" s="63"/>
      <c r="F57" s="63"/>
      <c r="G57" s="63"/>
      <c r="H57" s="64"/>
      <c r="I57" s="64"/>
      <c r="J57" s="63"/>
      <c r="K57" s="63"/>
      <c r="L57" s="63"/>
    </row>
    <row r="58" spans="1:12">
      <c r="A58" s="63"/>
      <c r="B58" s="63"/>
      <c r="C58" s="63"/>
      <c r="D58" s="63"/>
      <c r="E58" s="63"/>
      <c r="F58" s="63"/>
      <c r="G58" s="63"/>
      <c r="H58" s="64"/>
      <c r="I58" s="64"/>
      <c r="J58" s="63"/>
      <c r="K58" s="63"/>
      <c r="L58" s="63"/>
    </row>
    <row r="59" spans="1:12">
      <c r="A59" s="63"/>
      <c r="B59" s="63"/>
      <c r="C59" s="63"/>
      <c r="D59" s="63"/>
      <c r="E59" s="63"/>
      <c r="F59" s="63"/>
      <c r="G59" s="63"/>
      <c r="H59" s="64"/>
      <c r="I59" s="64"/>
      <c r="J59" s="63"/>
      <c r="K59" s="63"/>
      <c r="L59" s="63"/>
    </row>
    <row r="60" spans="1:12">
      <c r="A60" s="63"/>
      <c r="B60" s="63"/>
      <c r="C60" s="63"/>
      <c r="D60" s="63"/>
      <c r="E60" s="63"/>
      <c r="F60" s="63"/>
      <c r="G60" s="63"/>
      <c r="H60" s="64"/>
      <c r="I60" s="64"/>
      <c r="J60" s="63"/>
      <c r="K60" s="63"/>
      <c r="L60" s="63"/>
    </row>
    <row r="61" spans="1:12">
      <c r="A61" s="63"/>
      <c r="B61" s="63"/>
      <c r="C61" s="63"/>
      <c r="D61" s="63"/>
      <c r="E61" s="63"/>
      <c r="F61" s="63"/>
      <c r="G61" s="63"/>
      <c r="H61" s="64"/>
      <c r="I61" s="64"/>
      <c r="J61" s="63"/>
      <c r="K61" s="63"/>
      <c r="L61" s="63"/>
    </row>
    <row r="62" spans="1:12">
      <c r="A62" s="63"/>
      <c r="B62" s="63"/>
      <c r="C62" s="63"/>
      <c r="D62" s="63"/>
      <c r="E62" s="63"/>
      <c r="F62" s="63"/>
      <c r="G62" s="63"/>
      <c r="H62" s="64"/>
      <c r="I62" s="64"/>
      <c r="J62" s="63"/>
      <c r="K62" s="63"/>
      <c r="L62" s="63"/>
    </row>
    <row r="63" spans="1:12">
      <c r="A63" s="63"/>
      <c r="B63" s="63"/>
      <c r="C63" s="63"/>
      <c r="D63" s="63"/>
      <c r="E63" s="63"/>
      <c r="F63" s="63"/>
      <c r="G63" s="63"/>
      <c r="H63" s="64"/>
      <c r="I63" s="64"/>
      <c r="J63" s="63"/>
      <c r="K63" s="63"/>
      <c r="L63" s="63"/>
    </row>
    <row r="64" spans="1:12">
      <c r="A64" s="63"/>
      <c r="B64" s="63"/>
      <c r="C64" s="63"/>
      <c r="D64" s="63"/>
      <c r="E64" s="63"/>
      <c r="F64" s="63"/>
      <c r="G64" s="63"/>
      <c r="H64" s="64"/>
      <c r="I64" s="64"/>
      <c r="J64" s="63"/>
      <c r="K64" s="63"/>
      <c r="L64" s="63"/>
    </row>
    <row r="65" spans="1:12">
      <c r="A65" s="63"/>
      <c r="B65" s="63"/>
      <c r="C65" s="63"/>
      <c r="D65" s="63"/>
      <c r="E65" s="63"/>
      <c r="F65" s="63"/>
      <c r="G65" s="63"/>
      <c r="H65" s="64"/>
      <c r="I65" s="64"/>
      <c r="J65" s="63"/>
      <c r="K65" s="63"/>
      <c r="L65" s="63"/>
    </row>
    <row r="66" spans="1:12">
      <c r="A66" s="63"/>
      <c r="B66" s="63"/>
      <c r="C66" s="63"/>
      <c r="D66" s="63"/>
      <c r="E66" s="63"/>
      <c r="F66" s="63"/>
      <c r="G66" s="63"/>
      <c r="H66" s="64"/>
      <c r="I66" s="64"/>
      <c r="J66" s="63"/>
      <c r="K66" s="63"/>
      <c r="L66" s="63"/>
    </row>
    <row r="67" spans="1:12">
      <c r="A67" s="63"/>
      <c r="B67" s="63"/>
      <c r="C67" s="63"/>
      <c r="D67" s="63"/>
      <c r="E67" s="63"/>
      <c r="F67" s="63"/>
      <c r="G67" s="63"/>
      <c r="H67" s="64"/>
      <c r="I67" s="64"/>
      <c r="J67" s="63"/>
      <c r="K67" s="63"/>
      <c r="L67" s="63"/>
    </row>
    <row r="68" spans="1:12">
      <c r="A68" s="63"/>
      <c r="B68" s="63"/>
      <c r="C68" s="63"/>
      <c r="D68" s="63"/>
      <c r="E68" s="63"/>
      <c r="F68" s="63"/>
      <c r="G68" s="63"/>
      <c r="H68" s="64"/>
      <c r="I68" s="64"/>
      <c r="J68" s="63"/>
      <c r="K68" s="63"/>
      <c r="L68" s="63"/>
    </row>
    <row r="69" spans="1:12">
      <c r="H69"/>
      <c r="I69"/>
    </row>
    <row r="70" spans="1:12">
      <c r="H70"/>
      <c r="I70"/>
    </row>
    <row r="71" spans="1:12">
      <c r="H71"/>
      <c r="I71"/>
    </row>
    <row r="72" spans="1:12">
      <c r="H72"/>
      <c r="I72"/>
    </row>
    <row r="73" spans="1:12">
      <c r="H73"/>
      <c r="I73"/>
    </row>
    <row r="74" spans="1:12">
      <c r="H74"/>
      <c r="I74"/>
    </row>
    <row r="75" spans="1:12">
      <c r="H75"/>
      <c r="I75"/>
    </row>
    <row r="76" spans="1:12">
      <c r="H76"/>
      <c r="I76"/>
    </row>
    <row r="77" spans="1:12">
      <c r="A77" s="63"/>
      <c r="B77" s="63"/>
      <c r="C77" s="63"/>
      <c r="D77" s="63"/>
      <c r="E77" s="63"/>
      <c r="F77" s="63"/>
      <c r="G77" s="63"/>
      <c r="H77" s="64"/>
      <c r="I77" s="64"/>
    </row>
    <row r="78" spans="1:12">
      <c r="A78" s="63"/>
      <c r="B78" s="63"/>
      <c r="C78" s="63"/>
      <c r="D78" s="63"/>
      <c r="E78" s="63"/>
      <c r="F78" s="63"/>
      <c r="G78" s="63"/>
      <c r="H78" s="64"/>
      <c r="I78" s="64"/>
    </row>
    <row r="79" spans="1:12">
      <c r="A79" s="63"/>
      <c r="B79" s="63"/>
      <c r="C79" s="63"/>
      <c r="D79" s="63"/>
      <c r="E79" s="63"/>
      <c r="F79" s="63"/>
      <c r="G79" s="63"/>
      <c r="H79" s="64"/>
      <c r="I79" s="64"/>
    </row>
    <row r="80" spans="1:12">
      <c r="A80" s="63"/>
      <c r="B80" s="63"/>
      <c r="C80" s="63"/>
      <c r="D80" s="63"/>
      <c r="E80" s="63"/>
      <c r="F80" s="63"/>
      <c r="G80" s="63"/>
      <c r="H80" s="64"/>
      <c r="I80" s="64"/>
    </row>
    <row r="81" spans="1:9">
      <c r="A81" s="63"/>
      <c r="B81" s="63"/>
      <c r="C81" s="63"/>
      <c r="D81" s="63"/>
      <c r="E81" s="63"/>
      <c r="F81" s="63"/>
      <c r="G81" s="63"/>
      <c r="H81" s="64"/>
      <c r="I81" s="64"/>
    </row>
    <row r="82" spans="1:9">
      <c r="A82" s="63"/>
      <c r="B82" s="63"/>
      <c r="C82" s="63"/>
      <c r="D82" s="63"/>
      <c r="E82" s="63"/>
      <c r="F82" s="63"/>
      <c r="G82" s="63"/>
      <c r="H82" s="64"/>
      <c r="I82" s="64"/>
    </row>
    <row r="83" spans="1:9">
      <c r="A83" s="63"/>
      <c r="B83" s="63"/>
      <c r="C83" s="63"/>
      <c r="D83" s="63"/>
      <c r="E83" s="63"/>
      <c r="F83" s="63"/>
      <c r="G83" s="63"/>
      <c r="H83" s="64"/>
      <c r="I83" s="64"/>
    </row>
    <row r="84" spans="1:9">
      <c r="A84" s="63"/>
      <c r="B84" s="63"/>
      <c r="C84" s="63"/>
      <c r="D84" s="63"/>
      <c r="E84" s="63"/>
      <c r="F84" s="63"/>
      <c r="G84" s="63"/>
      <c r="H84" s="64"/>
      <c r="I84" s="64"/>
    </row>
    <row r="85" spans="1:9">
      <c r="A85" s="63"/>
      <c r="B85" s="63"/>
      <c r="C85" s="63"/>
      <c r="D85" s="63"/>
      <c r="E85" s="63"/>
      <c r="F85" s="63"/>
      <c r="G85" s="63"/>
      <c r="H85" s="64"/>
      <c r="I85" s="64"/>
    </row>
    <row r="86" spans="1:9">
      <c r="A86" s="63"/>
      <c r="B86" s="63"/>
      <c r="C86" s="63"/>
      <c r="D86" s="63"/>
      <c r="E86" s="63"/>
      <c r="F86" s="63"/>
      <c r="G86" s="63"/>
      <c r="H86" s="64"/>
      <c r="I86" s="64"/>
    </row>
    <row r="87" spans="1:9">
      <c r="A87" s="63"/>
      <c r="B87" s="63"/>
      <c r="C87" s="63"/>
      <c r="D87" s="63"/>
      <c r="E87" s="63"/>
      <c r="F87" s="63"/>
      <c r="G87" s="63"/>
      <c r="H87" s="64"/>
      <c r="I87" s="64"/>
    </row>
    <row r="88" spans="1:9">
      <c r="A88" s="63"/>
      <c r="B88" s="63"/>
      <c r="C88" s="63"/>
      <c r="D88" s="63"/>
      <c r="E88" s="63"/>
      <c r="F88" s="63"/>
      <c r="G88" s="63"/>
      <c r="H88" s="64"/>
      <c r="I88" s="64"/>
    </row>
    <row r="89" spans="1:9">
      <c r="A89" s="63"/>
      <c r="B89" s="63"/>
      <c r="C89" s="63"/>
      <c r="D89" s="63"/>
      <c r="E89" s="63"/>
      <c r="F89" s="63"/>
      <c r="G89" s="63"/>
      <c r="H89" s="64"/>
      <c r="I89" s="64"/>
    </row>
    <row r="90" spans="1:9">
      <c r="A90" s="63"/>
      <c r="B90" s="63"/>
      <c r="C90" s="63"/>
      <c r="D90" s="63"/>
      <c r="E90" s="63"/>
      <c r="F90" s="63"/>
      <c r="G90" s="63"/>
      <c r="H90" s="64"/>
      <c r="I90" s="64"/>
    </row>
    <row r="91" spans="1:9">
      <c r="A91" s="63"/>
      <c r="B91" s="63"/>
      <c r="C91" s="63"/>
      <c r="D91" s="63"/>
      <c r="E91" s="63"/>
      <c r="F91" s="63"/>
      <c r="G91" s="63"/>
      <c r="H91" s="64"/>
      <c r="I91" s="64"/>
    </row>
    <row r="92" spans="1:9">
      <c r="A92" s="63"/>
      <c r="B92" s="63"/>
      <c r="C92" s="63"/>
      <c r="D92" s="63"/>
      <c r="E92" s="63"/>
      <c r="F92" s="63"/>
      <c r="G92" s="63"/>
      <c r="H92" s="64"/>
      <c r="I92" s="64"/>
    </row>
    <row r="93" spans="1:9">
      <c r="A93" s="63"/>
      <c r="B93" s="63"/>
      <c r="C93" s="63"/>
      <c r="D93" s="63"/>
      <c r="E93" s="63"/>
      <c r="F93" s="63"/>
      <c r="G93" s="63"/>
      <c r="H93" s="64"/>
      <c r="I93" s="64"/>
    </row>
  </sheetData>
  <mergeCells count="40">
    <mergeCell ref="D8:D9"/>
    <mergeCell ref="E8:E9"/>
    <mergeCell ref="A1:L1"/>
    <mergeCell ref="A2:L2"/>
    <mergeCell ref="F4:G4"/>
    <mergeCell ref="I6:J6"/>
    <mergeCell ref="I7:J7"/>
    <mergeCell ref="A32:L32"/>
    <mergeCell ref="F8:F9"/>
    <mergeCell ref="G8:G9"/>
    <mergeCell ref="H8:I8"/>
    <mergeCell ref="J8:J9"/>
    <mergeCell ref="K8:K9"/>
    <mergeCell ref="L8:L9"/>
    <mergeCell ref="H9:I9"/>
    <mergeCell ref="F10:G10"/>
    <mergeCell ref="F14:G14"/>
    <mergeCell ref="I14:J14"/>
    <mergeCell ref="F21:G21"/>
    <mergeCell ref="A31:L31"/>
    <mergeCell ref="A8:A9"/>
    <mergeCell ref="B8:B9"/>
    <mergeCell ref="C8:C9"/>
    <mergeCell ref="F34:G34"/>
    <mergeCell ref="I36:J36"/>
    <mergeCell ref="I37:J37"/>
    <mergeCell ref="A38:A39"/>
    <mergeCell ref="B38:B39"/>
    <mergeCell ref="C38:C39"/>
    <mergeCell ref="D38:D39"/>
    <mergeCell ref="E38:E39"/>
    <mergeCell ref="F38:F39"/>
    <mergeCell ref="G38:G39"/>
    <mergeCell ref="H38:I38"/>
    <mergeCell ref="J38:J39"/>
    <mergeCell ref="K38:K39"/>
    <mergeCell ref="L38:L39"/>
    <mergeCell ref="H39:I39"/>
    <mergeCell ref="F40:G40"/>
    <mergeCell ref="I40:J4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L8" sqref="L8:L9"/>
    </sheetView>
  </sheetViews>
  <sheetFormatPr defaultRowHeight="15"/>
  <cols>
    <col min="1" max="1" width="5.7109375" customWidth="1"/>
    <col min="2" max="2" width="6.85546875" customWidth="1"/>
    <col min="3" max="3" width="21.85546875" customWidth="1"/>
    <col min="4" max="4" width="11" customWidth="1"/>
    <col min="5" max="5" width="8.85546875" customWidth="1"/>
    <col min="6" max="6" width="20.5703125" customWidth="1"/>
    <col min="7" max="7" width="24.5703125" customWidth="1"/>
    <col min="9" max="9" width="7.42578125" customWidth="1"/>
    <col min="10" max="10" width="6.85546875" customWidth="1"/>
    <col min="11" max="11" width="7.7109375" customWidth="1"/>
    <col min="12" max="12" width="30.710937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180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181</v>
      </c>
      <c r="B4" s="3"/>
      <c r="C4" s="3"/>
      <c r="D4" s="3"/>
      <c r="E4" s="3"/>
      <c r="F4" s="384" t="s">
        <v>182</v>
      </c>
      <c r="G4" s="384"/>
      <c r="H4" s="3"/>
      <c r="K4" s="4" t="s">
        <v>8</v>
      </c>
    </row>
    <row r="5" spans="1:12">
      <c r="A5" s="1" t="s">
        <v>183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184</v>
      </c>
      <c r="B6" s="4"/>
      <c r="C6" s="4"/>
      <c r="E6" s="8"/>
      <c r="F6" s="1"/>
      <c r="G6" s="1"/>
      <c r="H6" s="8"/>
      <c r="I6" s="385" t="s">
        <v>12</v>
      </c>
      <c r="J6" s="385"/>
      <c r="K6" s="9"/>
      <c r="L6" s="6" t="s">
        <v>185</v>
      </c>
    </row>
    <row r="7" spans="1:12">
      <c r="A7" s="1" t="s">
        <v>186</v>
      </c>
      <c r="B7" s="4"/>
      <c r="C7" s="4"/>
      <c r="D7" s="76"/>
      <c r="E7" s="10"/>
      <c r="F7" s="1"/>
      <c r="G7" s="1"/>
      <c r="H7" s="11"/>
      <c r="I7" s="378" t="s">
        <v>15</v>
      </c>
      <c r="J7" s="378"/>
      <c r="K7" s="12"/>
      <c r="L7" s="6" t="s">
        <v>187</v>
      </c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14" t="s">
        <v>28</v>
      </c>
      <c r="I9" s="14" t="s">
        <v>29</v>
      </c>
      <c r="J9" s="373"/>
      <c r="K9" s="373"/>
      <c r="L9" s="375"/>
    </row>
    <row r="10" spans="1:12">
      <c r="A10" s="54"/>
      <c r="B10" s="54"/>
      <c r="C10" s="54"/>
      <c r="D10" s="54"/>
      <c r="E10" s="395" t="s">
        <v>30</v>
      </c>
      <c r="F10" s="395"/>
      <c r="G10" s="395"/>
      <c r="H10" s="140"/>
      <c r="I10" s="140"/>
      <c r="J10" s="140"/>
      <c r="K10" s="141"/>
    </row>
    <row r="11" spans="1:12">
      <c r="A11" s="133">
        <v>1</v>
      </c>
      <c r="B11" s="20">
        <v>422</v>
      </c>
      <c r="C11" s="21" t="str">
        <f>IF(B11=0," ",VLOOKUP(B11,[1]Женщины!B$1:H$65536,2,FALSE))</f>
        <v>Вашакидзе Александра</v>
      </c>
      <c r="D11" s="23">
        <f>IF(B11=0," ",VLOOKUP($B11,[1]Женщины!$B$1:$H$65536,3,FALSE))</f>
        <v>1995</v>
      </c>
      <c r="E11" s="142" t="str">
        <f>IF(B11=0," ",IF(VLOOKUP($B11,[1]Женщины!$B$1:$H$65536,4,FALSE)=0," ",VLOOKUP($B11,[1]Женщины!$B$1:$H$65536,4,FALSE)))</f>
        <v>1р</v>
      </c>
      <c r="F11" s="143" t="str">
        <f>IF(B11=0," ",VLOOKUP($B11,[1]Женщины!$B$1:$H$65536,5,FALSE))</f>
        <v>Новгородская</v>
      </c>
      <c r="G11" s="144" t="str">
        <f>IF(B11=0," ",VLOOKUP($B11,[1]Женщины!$B$1:$H$65536,6,FALSE))</f>
        <v>Великий Новгород, ДЮСШ</v>
      </c>
      <c r="H11" s="57">
        <v>1.1388888888888889E-4</v>
      </c>
      <c r="I11" s="28">
        <v>1.1099537037037036E-4</v>
      </c>
      <c r="J11" s="16" t="str">
        <f>IF(H11=0," ",IF(H11&lt;=[1]Разряды!$D$38,[1]Разряды!$D$3,IF(H11&lt;=[1]Разряды!$E$38,[1]Разряды!$E$3,IF(H11&lt;=[1]Разряды!$F$38,[1]Разряды!$F$3,IF(H11&lt;=[1]Разряды!$G$38,[1]Разряды!$G$3,IF(H11&lt;=[1]Разряды!$H$38,[1]Разряды!$H$3,IF(H11&lt;=[1]Разряды!$I$38,[1]Разряды!$I$3,IF(H11&lt;=[1]Разряды!$J$38,[1]Разряды!$J$3,"б/р"))))))))</f>
        <v>2р</v>
      </c>
      <c r="K11" s="26">
        <v>20</v>
      </c>
      <c r="L11" s="21" t="str">
        <f>IF(B11=0," ",VLOOKUP($B11,[1]Женщины!$B$1:$H$65536,7,FALSE))</f>
        <v>Савенков П.А.</v>
      </c>
    </row>
    <row r="12" spans="1:12">
      <c r="A12" s="133">
        <v>2</v>
      </c>
      <c r="B12" s="20">
        <v>618</v>
      </c>
      <c r="C12" s="21" t="str">
        <f>IF(B12=0," ",VLOOKUP(B12,[1]Женщины!B$1:H$65536,2,FALSE))</f>
        <v>Кудрявцева Анастасия</v>
      </c>
      <c r="D12" s="23">
        <f>IF(B12=0," ",VLOOKUP($B12,[1]Женщины!$B$1:$H$65536,3,FALSE))</f>
        <v>1996</v>
      </c>
      <c r="E12" s="15" t="str">
        <f>IF(B12=0," ",IF(VLOOKUP($B12,[1]Женщины!$B$1:$H$65536,4,FALSE)=0," ",VLOOKUP($B12,[1]Женщины!$B$1:$H$65536,4,FALSE)))</f>
        <v>2р</v>
      </c>
      <c r="F12" s="49" t="str">
        <f>IF(B12=0," ",VLOOKUP($B12,[1]Женщины!$B$1:$H$65536,5,FALSE))</f>
        <v>Владимирская</v>
      </c>
      <c r="G12" s="21" t="str">
        <f>IF(B12=0," ",VLOOKUP($B12,[1]Женщины!$B$1:$H$65536,6,FALSE))</f>
        <v>Александров, ДЮСШ</v>
      </c>
      <c r="H12" s="57">
        <v>1.1608796296296297E-4</v>
      </c>
      <c r="I12" s="28">
        <v>1.1342592592592594E-4</v>
      </c>
      <c r="J12" s="16" t="str">
        <f>IF(H12=0," ",IF(H12&lt;=[1]Разряды!$D$38,[1]Разряды!$D$3,IF(H12&lt;=[1]Разряды!$E$38,[1]Разряды!$E$3,IF(H12&lt;=[1]Разряды!$F$38,[1]Разряды!$F$3,IF(H12&lt;=[1]Разряды!$G$38,[1]Разряды!$G$3,IF(H12&lt;=[1]Разряды!$H$38,[1]Разряды!$H$3,IF(H12&lt;=[1]Разряды!$I$38,[1]Разряды!$I$3,IF(H12&lt;=[1]Разряды!$J$38,[1]Разряды!$J$3,"б/р"))))))))</f>
        <v>2р</v>
      </c>
      <c r="K12" s="26" t="s">
        <v>31</v>
      </c>
      <c r="L12" s="21" t="str">
        <f>IF(B12=0," ",VLOOKUP($B12,[1]Женщины!$B$1:$H$65536,7,FALSE))</f>
        <v>Сычев А.С.</v>
      </c>
    </row>
    <row r="13" spans="1:12">
      <c r="A13" s="133">
        <v>3</v>
      </c>
      <c r="B13" s="20">
        <v>632</v>
      </c>
      <c r="C13" s="21" t="str">
        <f>IF(B13=0," ",VLOOKUP(B13,[1]Женщины!B$1:H$65536,2,FALSE))</f>
        <v>Степанова Елизавета</v>
      </c>
      <c r="D13" s="23">
        <f>IF(B13=0," ",VLOOKUP($B13,[1]Женщины!$B$1:$H$65536,3,FALSE))</f>
        <v>1996</v>
      </c>
      <c r="E13" s="15" t="str">
        <f>IF(B13=0," ",IF(VLOOKUP($B13,[1]Женщины!$B$1:$H$65536,4,FALSE)=0," ",VLOOKUP($B13,[1]Женщины!$B$1:$H$65536,4,FALSE)))</f>
        <v>1р</v>
      </c>
      <c r="F13" s="49" t="str">
        <f>IF(B13=0," ",VLOOKUP($B13,[1]Женщины!$B$1:$H$65536,5,FALSE))</f>
        <v>Вологодская</v>
      </c>
      <c r="G13" s="21" t="str">
        <f>IF(B13=0," ",VLOOKUP($B13,[1]Женщины!$B$1:$H$65536,6,FALSE))</f>
        <v>Череповец, ДЮСШ-2</v>
      </c>
      <c r="H13" s="57">
        <v>1.1516203703703704E-4</v>
      </c>
      <c r="I13" s="28">
        <v>1.1446759259259259E-4</v>
      </c>
      <c r="J13" s="16" t="str">
        <f>IF(H13=0," ",IF(H13&lt;=[1]Разряды!$D$38,[1]Разряды!$D$3,IF(H13&lt;=[1]Разряды!$E$38,[1]Разряды!$E$3,IF(H13&lt;=[1]Разряды!$F$38,[1]Разряды!$F$3,IF(H13&lt;=[1]Разряды!$G$38,[1]Разряды!$G$3,IF(H13&lt;=[1]Разряды!$H$38,[1]Разряды!$H$3,IF(H13&lt;=[1]Разряды!$I$38,[1]Разряды!$I$3,IF(H13&lt;=[1]Разряды!$J$38,[1]Разряды!$J$3,"б/р"))))))))</f>
        <v>2р</v>
      </c>
      <c r="K13" s="26">
        <v>17</v>
      </c>
      <c r="L13" s="21" t="str">
        <f>IF(B13=0," ",VLOOKUP($B13,[1]Женщины!$B$1:$H$65536,7,FALSE))</f>
        <v>Купцова Е.А.</v>
      </c>
    </row>
    <row r="14" spans="1:12">
      <c r="A14" s="54">
        <v>4</v>
      </c>
      <c r="B14" s="20">
        <v>470</v>
      </c>
      <c r="C14" s="21" t="str">
        <f>IF(B14=0," ",VLOOKUP(B14,[1]Женщины!B$1:H$65536,2,FALSE))</f>
        <v>Малышкина Анастасия</v>
      </c>
      <c r="D14" s="23">
        <f>IF(B14=0," ",VLOOKUP($B14,[1]Женщины!$B$1:$H$65536,3,FALSE))</f>
        <v>1995</v>
      </c>
      <c r="E14" s="15" t="str">
        <f>IF(B14=0," ",IF(VLOOKUP($B14,[1]Женщины!$B$1:$H$65536,4,FALSE)=0," ",VLOOKUP($B14,[1]Женщины!$B$1:$H$65536,4,FALSE)))</f>
        <v>2р</v>
      </c>
      <c r="F14" s="49" t="str">
        <f>IF(B14=0," ",VLOOKUP($B14,[1]Женщины!$B$1:$H$65536,5,FALSE))</f>
        <v>Владимирская</v>
      </c>
      <c r="G14" s="21" t="str">
        <f>IF(B14=0," ",VLOOKUP($B14,[1]Женщины!$B$1:$H$65536,6,FALSE))</f>
        <v>Ковров, СК "Звезда"</v>
      </c>
      <c r="H14" s="57">
        <v>1.1689814814814815E-4</v>
      </c>
      <c r="I14" s="28">
        <v>1.1539351851851853E-4</v>
      </c>
      <c r="J14" s="15" t="s">
        <v>188</v>
      </c>
      <c r="K14" s="26">
        <v>15</v>
      </c>
      <c r="L14" s="21" t="str">
        <f>IF(B14=0," ",VLOOKUP($B14,[1]Женщины!$B$1:$H$65536,7,FALSE))</f>
        <v>Птушкина Н.И.</v>
      </c>
    </row>
    <row r="15" spans="1:12">
      <c r="A15" s="54"/>
      <c r="B15" s="20">
        <v>466</v>
      </c>
      <c r="C15" s="21" t="str">
        <f>IF(B15=0," ",VLOOKUP(B15,[1]Женщины!B$1:H$65536,2,FALSE))</f>
        <v>Заводнова Анастасия</v>
      </c>
      <c r="D15" s="23">
        <f>IF(B15=0," ",VLOOKUP($B15,[1]Женщины!$B$1:$H$65536,3,FALSE))</f>
        <v>1995</v>
      </c>
      <c r="E15" s="15" t="str">
        <f>IF(B15=0," ",IF(VLOOKUP($B15,[1]Женщины!$B$1:$H$65536,4,FALSE)=0," ",VLOOKUP($B15,[1]Женщины!$B$1:$H$65536,4,FALSE)))</f>
        <v>2р</v>
      </c>
      <c r="F15" s="49" t="str">
        <f>IF(B15=0," ",VLOOKUP($B15,[1]Женщины!$B$1:$H$65536,5,FALSE))</f>
        <v>Владимирская</v>
      </c>
      <c r="G15" s="21" t="str">
        <f>IF(B15=0," ",VLOOKUP($B15,[1]Женщины!$B$1:$H$65536,6,FALSE))</f>
        <v>Александров, ДЮСШ</v>
      </c>
      <c r="H15" s="57" t="s">
        <v>132</v>
      </c>
      <c r="I15" s="57"/>
      <c r="J15" s="16"/>
      <c r="K15" s="26">
        <v>0</v>
      </c>
      <c r="L15" s="21" t="str">
        <f>IF(B15=0," ",VLOOKUP($B15,[1]Женщины!$B$1:$H$65536,7,FALSE))</f>
        <v>Сычев А.С.</v>
      </c>
    </row>
    <row r="16" spans="1:12">
      <c r="A16" s="54"/>
      <c r="B16" s="20"/>
      <c r="C16" s="21" t="str">
        <f>IF(B16=0," ",VLOOKUP(B16,[1]Женщины!B$1:H$65536,2,FALSE))</f>
        <v xml:space="preserve"> </v>
      </c>
      <c r="D16" s="23" t="str">
        <f>IF(B16=0," ",VLOOKUP($B16,[1]Женщины!$B$1:$H$65536,3,FALSE))</f>
        <v xml:space="preserve"> </v>
      </c>
      <c r="E16" s="23" t="str">
        <f>IF(B16=0," ",IF(VLOOKUP($B16,[1]Женщины!$B$1:$H$65536,4,FALSE)=0," ",VLOOKUP($B16,[1]Женщины!$B$1:$H$65536,4,FALSE)))</f>
        <v xml:space="preserve"> </v>
      </c>
      <c r="F16" s="21" t="str">
        <f>IF(B16=0," ",VLOOKUP($B16,[1]Женщины!$B$1:$H$65536,5,FALSE))</f>
        <v xml:space="preserve"> </v>
      </c>
      <c r="G16" s="21" t="str">
        <f>IF(B16=0," ",VLOOKUP($B16,[1]Женщины!$B$1:$H$65536,6,FALSE))</f>
        <v xml:space="preserve"> </v>
      </c>
      <c r="H16" s="57"/>
      <c r="I16" s="57"/>
      <c r="J16" s="16"/>
      <c r="K16" s="70"/>
      <c r="L16" s="21"/>
    </row>
    <row r="17" spans="1:12">
      <c r="A17" s="54"/>
      <c r="B17" s="54"/>
      <c r="C17" s="54"/>
      <c r="D17" s="54"/>
      <c r="E17" s="396" t="s">
        <v>34</v>
      </c>
      <c r="F17" s="396"/>
      <c r="G17" s="396"/>
      <c r="H17" s="140"/>
      <c r="I17" s="377"/>
      <c r="J17" s="377"/>
      <c r="K17" s="12"/>
      <c r="L17" s="6"/>
    </row>
    <row r="18" spans="1:12">
      <c r="A18" s="54"/>
      <c r="B18" s="20">
        <v>338</v>
      </c>
      <c r="C18" s="21" t="str">
        <f>IF(B18=0," ",VLOOKUP(B18,[1]Женщины!B$1:H$65536,2,FALSE))</f>
        <v>Афонина Ирина</v>
      </c>
      <c r="D18" s="23">
        <f>IF(B18=0," ",VLOOKUP($B18,[1]Женщины!$B$1:$H$65536,3,FALSE))</f>
        <v>1993</v>
      </c>
      <c r="E18" s="15" t="str">
        <f>IF(B18=0," ",IF(VLOOKUP($B18,[1]Женщины!$B$1:$H$65536,4,FALSE)=0," ",VLOOKUP($B18,[1]Женщины!$B$1:$H$65536,4,FALSE)))</f>
        <v>1р</v>
      </c>
      <c r="F18" s="49" t="str">
        <f>IF(B18=0," ",VLOOKUP($B18,[1]Женщины!$B$1:$H$65536,5,FALSE))</f>
        <v>Ивановская</v>
      </c>
      <c r="G18" s="49" t="str">
        <f>IF(B18=0," ",VLOOKUP($B18,[1]Женщины!$B$1:$H$65536,6,FALSE))</f>
        <v>Иваново, ИГХТУ</v>
      </c>
      <c r="H18" s="57" t="s">
        <v>132</v>
      </c>
      <c r="I18" s="57"/>
      <c r="J18" s="16"/>
      <c r="K18" s="26">
        <v>0</v>
      </c>
      <c r="L18" s="21" t="str">
        <f>IF(B18=0," ",VLOOKUP($B18,[1]Женщины!$B$1:$H$65536,7,FALSE))</f>
        <v>Рябчикова Л.В., Залипаева Е.В.</v>
      </c>
    </row>
    <row r="19" spans="1:12">
      <c r="A19" s="29"/>
      <c r="B19" s="20"/>
      <c r="C19" s="21"/>
      <c r="D19" s="23"/>
      <c r="E19" s="23"/>
      <c r="F19" s="21"/>
      <c r="G19" s="21"/>
      <c r="H19" s="57"/>
      <c r="I19" s="57"/>
      <c r="J19" s="26"/>
      <c r="K19" s="70"/>
      <c r="L19" s="21"/>
    </row>
    <row r="20" spans="1:12">
      <c r="A20" s="54"/>
      <c r="B20" s="54"/>
      <c r="C20" s="54"/>
      <c r="D20" s="54"/>
      <c r="E20" s="397" t="s">
        <v>41</v>
      </c>
      <c r="F20" s="397"/>
      <c r="G20" s="397"/>
      <c r="H20" s="140"/>
      <c r="I20" s="390"/>
      <c r="J20" s="390"/>
      <c r="K20" s="102"/>
      <c r="L20" s="6"/>
    </row>
    <row r="21" spans="1:12">
      <c r="A21" s="133">
        <v>1</v>
      </c>
      <c r="B21" s="20">
        <v>286</v>
      </c>
      <c r="C21" s="21" t="str">
        <f>IF(B21=0," ",VLOOKUP(B21,[1]Женщины!B$1:H$65536,2,FALSE))</f>
        <v>Кокорина Кристина</v>
      </c>
      <c r="D21" s="23">
        <f>IF(B21=0," ",VLOOKUP($B21,[1]Женщины!$B$1:$H$65536,3,FALSE))</f>
        <v>1990</v>
      </c>
      <c r="E21" s="142" t="str">
        <f>IF(B21=0," ",IF(VLOOKUP($B21,[1]Женщины!$B$1:$H$65536,4,FALSE)=0," ",VLOOKUP($B21,[1]Женщины!$B$1:$H$65536,4,FALSE)))</f>
        <v>КМС</v>
      </c>
      <c r="F21" s="143" t="str">
        <f>IF(B21=0," ",VLOOKUP($B21,[1]Женщины!$B$1:$H$65536,5,FALSE))</f>
        <v>Вологодская</v>
      </c>
      <c r="G21" s="144" t="str">
        <f>IF(B21=0," ",VLOOKUP($B21,[1]Женщины!$B$1:$H$65536,6,FALSE))</f>
        <v>Вологда</v>
      </c>
      <c r="H21" s="145">
        <v>1.0509259259259261E-4</v>
      </c>
      <c r="I21" s="98">
        <v>1.0405092592592593E-4</v>
      </c>
      <c r="J21" s="15" t="s">
        <v>58</v>
      </c>
      <c r="K21" s="16">
        <v>20</v>
      </c>
      <c r="L21" s="21" t="str">
        <f>IF(B21=0," ",VLOOKUP($B21,[1]Женщины!$B$1:$H$65536,7,FALSE))</f>
        <v>Груздев А.А.</v>
      </c>
    </row>
    <row r="22" spans="1:12">
      <c r="A22" s="133">
        <v>2</v>
      </c>
      <c r="B22" s="20">
        <v>409</v>
      </c>
      <c r="C22" s="21" t="str">
        <f>IF(B22=0," ",VLOOKUP(B22,[1]Женщины!B$1:H$65536,2,FALSE))</f>
        <v>Токко Юлия</v>
      </c>
      <c r="D22" s="27">
        <f>IF(B22=0," ",VLOOKUP($B22,[1]Женщины!$B$1:$H$65536,3,FALSE))</f>
        <v>32964</v>
      </c>
      <c r="E22" s="15" t="str">
        <f>IF(B22=0," ",IF(VLOOKUP($B22,[1]Женщины!$B$1:$H$65536,4,FALSE)=0," ",VLOOKUP($B22,[1]Женщины!$B$1:$H$65536,4,FALSE)))</f>
        <v>КМС</v>
      </c>
      <c r="F22" s="49" t="str">
        <f>IF(B22=0," ",VLOOKUP($B22,[1]Женщины!$B$1:$H$65536,5,FALSE))</f>
        <v>респ-ка Карелия</v>
      </c>
      <c r="G22" s="21" t="str">
        <f>IF(B22=0," ",VLOOKUP($B22,[1]Женщины!$B$1:$H$65536,6,FALSE))</f>
        <v>СДЮСШОР-3</v>
      </c>
      <c r="H22" s="57">
        <v>1.1006944444444444E-4</v>
      </c>
      <c r="I22" s="28">
        <v>1.0810185185185186E-4</v>
      </c>
      <c r="J22" s="16" t="str">
        <f>IF(H22=0," ",IF(H22&lt;=[1]Разряды!$D$37,[1]Разряды!$D$3,IF(H22&lt;=[1]Разряды!$E$37,[1]Разряды!$E$3,IF(H22&lt;=[1]Разряды!$F$37,[1]Разряды!$F$3,IF(H22&lt;=[1]Разряды!$G$37,[1]Разряды!$G$3,IF(H22&lt;=[1]Разряды!$H$37,[1]Разряды!$H$3,IF(H22&lt;=[1]Разряды!$I$37,[1]Разряды!$I$3,IF(H22&lt;=[1]Разряды!$J$37,[1]Разряды!$J$3,"б/р"))))))))</f>
        <v>1р</v>
      </c>
      <c r="K22" s="26">
        <v>17</v>
      </c>
      <c r="L22" s="21" t="str">
        <f>IF(B22=0," ",VLOOKUP($B22,[1]Женщины!$B$1:$H$65536,7,FALSE))</f>
        <v>Чурилин Ю.А., Белова С.А.</v>
      </c>
    </row>
    <row r="23" spans="1:12">
      <c r="A23" s="133">
        <v>3</v>
      </c>
      <c r="B23" s="20">
        <v>405</v>
      </c>
      <c r="C23" s="21" t="str">
        <f>IF(B23=0," ",VLOOKUP(B23,[1]Женщины!B$1:H$65536,2,FALSE))</f>
        <v>Самульская Евгения</v>
      </c>
      <c r="D23" s="27">
        <f>IF(B23=0," ",VLOOKUP($B23,[1]Женщины!$B$1:$H$65536,3,FALSE))</f>
        <v>33822</v>
      </c>
      <c r="E23" s="15" t="str">
        <f>IF(B23=0," ",IF(VLOOKUP($B23,[1]Женщины!$B$1:$H$65536,4,FALSE)=0," ",VLOOKUP($B23,[1]Женщины!$B$1:$H$65536,4,FALSE)))</f>
        <v>КМС</v>
      </c>
      <c r="F23" s="49" t="str">
        <f>IF(B23=0," ",VLOOKUP($B23,[1]Женщины!$B$1:$H$65536,5,FALSE))</f>
        <v>респ-ка Карелия</v>
      </c>
      <c r="G23" s="21" t="str">
        <f>IF(B23=0," ",VLOOKUP($B23,[1]Женщины!$B$1:$H$65536,6,FALSE))</f>
        <v>СДЮСШОР-3</v>
      </c>
      <c r="H23" s="57">
        <v>1.111111111111111E-4</v>
      </c>
      <c r="I23" s="28">
        <v>1.1041666666666665E-4</v>
      </c>
      <c r="J23" s="16" t="str">
        <f>IF(H23=0," ",IF(H23&lt;=[1]Разряды!$D$37,[1]Разряды!$D$3,IF(H23&lt;=[1]Разряды!$E$37,[1]Разряды!$E$3,IF(H23&lt;=[1]Разряды!$F$37,[1]Разряды!$F$3,IF(H23&lt;=[1]Разряды!$G$37,[1]Разряды!$G$3,IF(H23&lt;=[1]Разряды!$H$37,[1]Разряды!$H$3,IF(H23&lt;=[1]Разряды!$I$37,[1]Разряды!$I$3,IF(H23&lt;=[1]Разряды!$J$37,[1]Разряды!$J$3,"б/р"))))))))</f>
        <v>1р</v>
      </c>
      <c r="K23" s="26">
        <v>15</v>
      </c>
      <c r="L23" s="30" t="str">
        <f>IF(B23=0," ",VLOOKUP($B23,[1]Женщины!$B$1:$H$65536,7,FALSE))</f>
        <v>Кишкин А.Ю., Зимон О.В., Воробьёв С.А.</v>
      </c>
    </row>
    <row r="24" spans="1:12" ht="15.75" thickBot="1">
      <c r="A24" s="35"/>
      <c r="B24" s="36"/>
      <c r="C24" s="37"/>
      <c r="D24" s="39"/>
      <c r="E24" s="39"/>
      <c r="F24" s="37"/>
      <c r="G24" s="37"/>
      <c r="H24" s="146"/>
      <c r="I24" s="398"/>
      <c r="J24" s="398"/>
      <c r="K24" s="147"/>
      <c r="L24" s="148"/>
    </row>
    <row r="25" spans="1:12" ht="15.75" thickTop="1"/>
    <row r="38" spans="1:12">
      <c r="A38" s="85"/>
      <c r="B38" s="86"/>
      <c r="C38" s="65"/>
      <c r="D38" s="90"/>
      <c r="E38" s="90"/>
      <c r="F38" s="65"/>
      <c r="G38" s="65"/>
      <c r="H38" s="149"/>
      <c r="I38" s="149"/>
      <c r="J38" s="92"/>
      <c r="K38" s="63"/>
      <c r="L38" s="65"/>
    </row>
    <row r="39" spans="1:12">
      <c r="A39" s="85"/>
      <c r="B39" s="86"/>
      <c r="C39" s="65"/>
      <c r="D39" s="90"/>
      <c r="E39" s="90"/>
      <c r="F39" s="65"/>
      <c r="G39" s="65"/>
      <c r="H39" s="149"/>
      <c r="I39" s="149"/>
      <c r="J39" s="92"/>
      <c r="K39" s="63"/>
      <c r="L39" s="65"/>
    </row>
    <row r="40" spans="1:12">
      <c r="A40" s="85"/>
      <c r="B40" s="86"/>
      <c r="C40" s="65"/>
      <c r="D40" s="90"/>
      <c r="E40" s="90"/>
      <c r="F40" s="65"/>
      <c r="G40" s="65"/>
      <c r="H40" s="149"/>
      <c r="I40" s="149"/>
      <c r="J40" s="92"/>
      <c r="K40" s="63"/>
      <c r="L40" s="65"/>
    </row>
    <row r="41" spans="1:12">
      <c r="A41" s="85"/>
      <c r="B41" s="86"/>
      <c r="C41" s="65"/>
      <c r="D41" s="90"/>
      <c r="E41" s="90"/>
      <c r="F41" s="65"/>
      <c r="G41" s="65"/>
      <c r="H41" s="149"/>
      <c r="I41" s="149"/>
      <c r="J41" s="92"/>
      <c r="K41" s="63"/>
      <c r="L41" s="65"/>
    </row>
    <row r="42" spans="1:12">
      <c r="A42" s="85"/>
      <c r="B42" s="86"/>
      <c r="C42" s="65"/>
      <c r="D42" s="90"/>
      <c r="E42" s="90"/>
      <c r="F42" s="65"/>
      <c r="G42" s="65"/>
      <c r="H42" s="149"/>
      <c r="I42" s="149"/>
      <c r="J42" s="92"/>
      <c r="K42" s="63"/>
      <c r="L42" s="65"/>
    </row>
    <row r="43" spans="1:12">
      <c r="A43" s="85"/>
      <c r="B43" s="86"/>
      <c r="C43" s="65"/>
      <c r="D43" s="90"/>
      <c r="E43" s="90"/>
      <c r="F43" s="65"/>
      <c r="G43" s="65"/>
      <c r="H43" s="149"/>
      <c r="I43" s="149"/>
      <c r="J43" s="92"/>
      <c r="K43" s="63"/>
      <c r="L43" s="65"/>
    </row>
    <row r="44" spans="1:12">
      <c r="A44" s="85"/>
      <c r="B44" s="86"/>
      <c r="C44" s="65"/>
      <c r="D44" s="90"/>
      <c r="E44" s="90"/>
      <c r="F44" s="65"/>
      <c r="G44" s="65"/>
      <c r="H44" s="149"/>
      <c r="I44" s="149"/>
      <c r="J44" s="92"/>
      <c r="K44" s="63"/>
      <c r="L44" s="65"/>
    </row>
    <row r="45" spans="1:12">
      <c r="A45" s="85"/>
      <c r="B45" s="86"/>
      <c r="C45" s="65"/>
      <c r="D45" s="90"/>
      <c r="E45" s="90"/>
      <c r="F45" s="65"/>
      <c r="G45" s="65"/>
      <c r="H45" s="149"/>
      <c r="I45" s="149"/>
      <c r="J45" s="92"/>
      <c r="K45" s="63"/>
      <c r="L45" s="65"/>
    </row>
    <row r="46" spans="1:12">
      <c r="A46" s="85"/>
      <c r="B46" s="86"/>
      <c r="C46" s="65"/>
      <c r="D46" s="90"/>
      <c r="E46" s="90"/>
      <c r="F46" s="65"/>
      <c r="G46" s="65"/>
      <c r="H46" s="149"/>
      <c r="I46" s="149"/>
      <c r="J46" s="92"/>
      <c r="K46" s="63"/>
      <c r="L46" s="65"/>
    </row>
    <row r="47" spans="1:12">
      <c r="A47" s="85"/>
      <c r="B47" s="86"/>
      <c r="C47" s="65"/>
      <c r="D47" s="90"/>
      <c r="E47" s="90"/>
      <c r="F47" s="65"/>
      <c r="G47" s="65"/>
      <c r="H47" s="149"/>
      <c r="I47" s="149"/>
      <c r="J47" s="92"/>
      <c r="K47" s="63"/>
      <c r="L47" s="65"/>
    </row>
    <row r="48" spans="1:12">
      <c r="A48" s="85"/>
      <c r="B48" s="86"/>
      <c r="C48" s="65"/>
      <c r="D48" s="90"/>
      <c r="E48" s="90"/>
      <c r="F48" s="65"/>
      <c r="G48" s="65"/>
      <c r="H48" s="149"/>
      <c r="I48" s="149"/>
      <c r="J48" s="92"/>
      <c r="K48" s="63"/>
      <c r="L48" s="65"/>
    </row>
    <row r="49" spans="1:12">
      <c r="A49" s="85"/>
      <c r="B49" s="86"/>
      <c r="C49" s="65"/>
      <c r="D49" s="90"/>
      <c r="E49" s="90"/>
      <c r="F49" s="65"/>
      <c r="G49" s="65"/>
      <c r="H49" s="149"/>
      <c r="I49" s="149"/>
      <c r="J49" s="92"/>
      <c r="K49" s="63"/>
      <c r="L49" s="65"/>
    </row>
    <row r="50" spans="1:12">
      <c r="A50" s="85"/>
      <c r="B50" s="86"/>
      <c r="C50" s="65"/>
      <c r="D50" s="90"/>
      <c r="E50" s="90"/>
      <c r="F50" s="65"/>
      <c r="G50" s="65"/>
      <c r="H50" s="149"/>
      <c r="I50" s="149"/>
      <c r="J50" s="92"/>
      <c r="K50" s="63"/>
      <c r="L50" s="65"/>
    </row>
    <row r="51" spans="1:12">
      <c r="A51" s="85"/>
      <c r="B51" s="86"/>
      <c r="C51" s="65"/>
      <c r="D51" s="90"/>
      <c r="E51" s="90"/>
      <c r="F51" s="65"/>
      <c r="G51" s="65"/>
      <c r="H51" s="149"/>
      <c r="I51" s="149"/>
      <c r="J51" s="92"/>
      <c r="K51" s="63"/>
      <c r="L51" s="65"/>
    </row>
    <row r="52" spans="1:12">
      <c r="A52" s="85"/>
      <c r="B52" s="86"/>
      <c r="C52" s="65"/>
      <c r="D52" s="90"/>
      <c r="E52" s="90"/>
      <c r="F52" s="65"/>
      <c r="G52" s="65"/>
      <c r="H52" s="149"/>
      <c r="I52" s="149"/>
      <c r="J52" s="92"/>
      <c r="K52" s="63"/>
      <c r="L52" s="65"/>
    </row>
    <row r="53" spans="1:12">
      <c r="A53" s="85"/>
      <c r="B53" s="86"/>
      <c r="C53" s="65"/>
      <c r="D53" s="90"/>
      <c r="E53" s="90"/>
      <c r="F53" s="65"/>
      <c r="G53" s="65"/>
      <c r="H53" s="149"/>
      <c r="I53" s="149"/>
      <c r="J53" s="92"/>
      <c r="K53" s="63"/>
      <c r="L53" s="65"/>
    </row>
  </sheetData>
  <mergeCells count="22">
    <mergeCell ref="F4:G4"/>
    <mergeCell ref="A1:L1"/>
    <mergeCell ref="A2:L2"/>
    <mergeCell ref="A8:A9"/>
    <mergeCell ref="B8:B9"/>
    <mergeCell ref="C8:C9"/>
    <mergeCell ref="D8:D9"/>
    <mergeCell ref="E8:E9"/>
    <mergeCell ref="I24:J24"/>
    <mergeCell ref="J8:J9"/>
    <mergeCell ref="K8:K9"/>
    <mergeCell ref="I6:J6"/>
    <mergeCell ref="I7:J7"/>
    <mergeCell ref="H8:I8"/>
    <mergeCell ref="L8:L9"/>
    <mergeCell ref="E10:G10"/>
    <mergeCell ref="E17:G17"/>
    <mergeCell ref="I17:J17"/>
    <mergeCell ref="E20:G20"/>
    <mergeCell ref="I20:J20"/>
    <mergeCell ref="F8:F9"/>
    <mergeCell ref="G8:G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I14" sqref="I14"/>
    </sheetView>
  </sheetViews>
  <sheetFormatPr defaultRowHeight="15"/>
  <cols>
    <col min="1" max="1" width="7" customWidth="1"/>
    <col min="2" max="2" width="7.85546875" customWidth="1"/>
    <col min="3" max="3" width="22.42578125" customWidth="1"/>
    <col min="4" max="4" width="12.42578125" style="150" customWidth="1"/>
    <col min="5" max="5" width="7.42578125" customWidth="1"/>
    <col min="6" max="6" width="18" customWidth="1"/>
    <col min="7" max="7" width="27.42578125" customWidth="1"/>
    <col min="8" max="8" width="8.7109375" customWidth="1"/>
    <col min="9" max="9" width="7.7109375" customWidth="1"/>
    <col min="10" max="10" width="7.5703125" customWidth="1"/>
    <col min="11" max="11" width="7" customWidth="1"/>
    <col min="12" max="12" width="31.42578125" customWidth="1"/>
  </cols>
  <sheetData>
    <row r="1" spans="1:12" ht="22.5">
      <c r="A1" s="399" t="s">
        <v>1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387" t="s">
        <v>189</v>
      </c>
      <c r="B3" s="387"/>
      <c r="C3" s="387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387" t="s">
        <v>190</v>
      </c>
      <c r="B4" s="387"/>
      <c r="C4" s="387"/>
      <c r="D4" s="3"/>
      <c r="E4" s="3"/>
      <c r="F4" s="384" t="s">
        <v>191</v>
      </c>
      <c r="G4" s="384"/>
      <c r="H4" s="3"/>
      <c r="K4" s="4" t="s">
        <v>8</v>
      </c>
    </row>
    <row r="5" spans="1:12">
      <c r="A5" s="387" t="s">
        <v>192</v>
      </c>
      <c r="B5" s="387"/>
      <c r="C5" s="387"/>
      <c r="D5"/>
      <c r="F5" s="1"/>
      <c r="G5" s="1"/>
      <c r="H5" s="6"/>
      <c r="I5" s="6"/>
      <c r="J5" s="6"/>
      <c r="K5" s="6" t="s">
        <v>10</v>
      </c>
      <c r="L5" s="6"/>
    </row>
    <row r="6" spans="1:12" ht="18.75">
      <c r="A6" s="388" t="s">
        <v>193</v>
      </c>
      <c r="B6" s="388"/>
      <c r="C6" s="388"/>
      <c r="D6"/>
      <c r="E6" s="8"/>
      <c r="F6" s="1"/>
      <c r="G6" s="1"/>
      <c r="H6" s="8"/>
      <c r="I6" s="385" t="s">
        <v>12</v>
      </c>
      <c r="J6" s="385"/>
      <c r="K6" s="9"/>
      <c r="L6" s="6" t="s">
        <v>194</v>
      </c>
    </row>
    <row r="7" spans="1:12">
      <c r="A7" s="10" t="s">
        <v>195</v>
      </c>
      <c r="B7" s="76"/>
      <c r="C7" s="76"/>
      <c r="D7" s="76"/>
      <c r="E7" s="10"/>
      <c r="F7" s="1"/>
      <c r="G7" s="1"/>
      <c r="H7" s="11"/>
      <c r="I7" s="378" t="s">
        <v>15</v>
      </c>
      <c r="J7" s="378"/>
      <c r="K7" s="12"/>
      <c r="L7" s="6" t="s">
        <v>196</v>
      </c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14" t="s">
        <v>28</v>
      </c>
      <c r="I9" s="14" t="s">
        <v>29</v>
      </c>
      <c r="J9" s="373"/>
      <c r="K9" s="386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630</v>
      </c>
      <c r="C11" s="21" t="str">
        <f>IF(B11=0," ",VLOOKUP(B11,[1]Спортсмены!B$1:H$65536,2,FALSE))</f>
        <v>Дергунов Василий</v>
      </c>
      <c r="D11" s="27">
        <f>IF(B11=0," ",VLOOKUP($B11,[1]Спортсмены!$B$1:$H$65536,3,FALSE))</f>
        <v>34955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Псковская</v>
      </c>
      <c r="G11" s="21" t="str">
        <f>IF(B11=0," ",VLOOKUP($B11,[1]Спортсмены!$B$1:$H$65536,6,FALSE))</f>
        <v>Псков, Юность</v>
      </c>
      <c r="H11" s="31">
        <v>1.0347222222222221E-4</v>
      </c>
      <c r="I11" s="25">
        <v>1.0023148148148148E-4</v>
      </c>
      <c r="J11" s="77" t="str">
        <f>IF(H11=0," ",IF(H11&lt;=[1]Разряды!$D$12,[1]Разряды!$D$3,IF(H11&lt;=[1]Разряды!$E$12,[1]Разряды!$E$3,IF(H11&lt;=[1]Разряды!$F$12,[1]Разряды!$F$3,IF(H11&lt;=[1]Разряды!$G$12,[1]Разряды!$G$3,IF(H11&lt;=[1]Разряды!$H$12,[1]Разряды!$H$3,IF(H11&lt;=[1]Разряды!$I$12,[1]Разряды!$I$3,IF(H11&lt;=[1]Разряды!$J$12,[1]Разряды!$J$3,"б/р"))))))))</f>
        <v>2р</v>
      </c>
      <c r="K11" s="26">
        <v>20</v>
      </c>
      <c r="L11" s="21" t="str">
        <f>IF(B11=0," ",VLOOKUP($B11,[1]Спортсмены!$B$1:$H$65536,7,FALSE))</f>
        <v>Нестерова И.А., Михайлов Д.А.</v>
      </c>
    </row>
    <row r="12" spans="1:12">
      <c r="A12" s="19">
        <v>2</v>
      </c>
      <c r="B12" s="26">
        <v>474</v>
      </c>
      <c r="C12" s="21" t="str">
        <f>IF(B12=0," ",VLOOKUP(B12,[1]Спортсмены!B$1:H$65536,2,FALSE))</f>
        <v>Белов Сергей</v>
      </c>
      <c r="D12" s="23">
        <f>IF(B12=0," ",VLOOKUP($B12,[1]Спортсмены!$B$1:$H$65536,3,FALSE))</f>
        <v>1995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Владимирская</v>
      </c>
      <c r="G12" s="21" t="str">
        <f>IF(B12=0," ",VLOOKUP($B12,[1]Спортсмены!$B$1:$H$65536,6,FALSE))</f>
        <v>Александров, ДЮСШ</v>
      </c>
      <c r="H12" s="31">
        <v>1.0173611111111111E-4</v>
      </c>
      <c r="I12" s="25">
        <v>1.0162037037037035E-4</v>
      </c>
      <c r="J12" s="77" t="str">
        <f>IF(H12=0," ",IF(H12&lt;=[1]Разряды!$D$12,[1]Разряды!$D$3,IF(H12&lt;=[1]Разряды!$E$12,[1]Разряды!$E$3,IF(H12&lt;=[1]Разряды!$F$12,[1]Разряды!$F$3,IF(H12&lt;=[1]Разряды!$G$12,[1]Разряды!$G$3,IF(H12&lt;=[1]Разряды!$H$12,[1]Разряды!$H$3,IF(H12&lt;=[1]Разряды!$I$12,[1]Разряды!$I$3,IF(H12&lt;=[1]Разряды!$J$12,[1]Разряды!$J$3,"б/р"))))))))</f>
        <v>2р</v>
      </c>
      <c r="K12" s="26">
        <v>17</v>
      </c>
      <c r="L12" s="21" t="str">
        <f>IF(B12=0," ",VLOOKUP($B12,[1]Спортсмены!$B$1:$H$65536,7,FALSE))</f>
        <v>Сычев А.С.</v>
      </c>
    </row>
    <row r="13" spans="1:12">
      <c r="A13" s="19">
        <v>3</v>
      </c>
      <c r="B13" s="20">
        <v>629</v>
      </c>
      <c r="C13" s="21" t="str">
        <f>IF(B13=0," ",VLOOKUP(B13,[1]Спортсмены!B$1:H$65536,2,FALSE))</f>
        <v>Павлов Олег</v>
      </c>
      <c r="D13" s="27">
        <f>IF(B13=0," ",VLOOKUP($B13,[1]Спортсмены!$B$1:$H$65536,3,FALSE))</f>
        <v>34828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Псковская</v>
      </c>
      <c r="G13" s="21" t="str">
        <f>IF(B13=0," ",VLOOKUP($B13,[1]Спортсмены!$B$1:$H$65536,6,FALSE))</f>
        <v>Псков, Юность</v>
      </c>
      <c r="H13" s="31">
        <v>1.0520833333333333E-4</v>
      </c>
      <c r="I13" s="25">
        <v>1.1944444444444447E-4</v>
      </c>
      <c r="J13" s="77" t="str">
        <f>IF(H13=0," ",IF(H13&lt;=[1]Разряды!$D$12,[1]Разряды!$D$3,IF(H13&lt;=[1]Разряды!$E$12,[1]Разряды!$E$3,IF(H13&lt;=[1]Разряды!$F$12,[1]Разряды!$F$3,IF(H13&lt;=[1]Разряды!$G$12,[1]Разряды!$G$3,IF(H13&lt;=[1]Разряды!$H$12,[1]Разряды!$H$3,IF(H13&lt;=[1]Разряды!$I$12,[1]Разряды!$I$3,IF(H13&lt;=[1]Разряды!$J$12,[1]Разряды!$J$3,"б/р"))))))))</f>
        <v>2р</v>
      </c>
      <c r="K13" s="26">
        <v>15</v>
      </c>
      <c r="L13" s="21" t="str">
        <f>IF(B13=0," ",VLOOKUP($B13,[1]Спортсмены!$B$1:$H$65536,7,FALSE))</f>
        <v>Нестерова И.А., Михайлов Д.А.</v>
      </c>
    </row>
    <row r="14" spans="1:12">
      <c r="A14" s="29"/>
      <c r="B14" s="32">
        <v>400</v>
      </c>
      <c r="C14" s="21" t="str">
        <f>IF(B14=0," ",VLOOKUP(B14,[1]Спортсмены!B$1:H$65536,2,FALSE))</f>
        <v>Новиков Сергей</v>
      </c>
      <c r="D14" s="27">
        <f>IF(B14=0," ",VLOOKUP($B14,[1]Спортсмены!$B$1:$H$65536,3,FALSE))</f>
        <v>35007</v>
      </c>
      <c r="E14" s="23" t="str">
        <f>IF(B14=0," ",IF(VLOOKUP($B14,[1]Спортсмены!$B$1:$H$65536,4,FALSE)=0," ",VLOOKUP($B14,[1]Спортсмены!$B$1:$H$65536,4,FALSE)))</f>
        <v>1р</v>
      </c>
      <c r="F14" s="21" t="str">
        <f>IF(B14=0," ",VLOOKUP($B14,[1]Спортсмены!$B$1:$H$65536,5,FALSE))</f>
        <v>респ-ка Карелия</v>
      </c>
      <c r="G14" s="21" t="str">
        <f>IF(B14=0," ",VLOOKUP($B14,[1]Спортсмены!$B$1:$H$65536,6,FALSE))</f>
        <v>СДЮСШОР-3</v>
      </c>
      <c r="H14" s="33" t="s">
        <v>132</v>
      </c>
      <c r="I14" s="31"/>
      <c r="J14" s="77"/>
      <c r="K14" s="26">
        <v>0</v>
      </c>
      <c r="L14" s="30" t="str">
        <f>IF(B14=0," ",VLOOKUP($B14,[1]Спортсмены!$B$1:$H$65536,7,FALSE))</f>
        <v>Кишкин А.Ю., Зимон О.В., Воробьёв С.А.</v>
      </c>
    </row>
    <row r="15" spans="1:12">
      <c r="A15" s="29"/>
      <c r="B15" s="20"/>
      <c r="C15" s="21" t="str">
        <f>IF(B15=0," ",VLOOKUP(B15,[1]Спортсмены!B$1:H$65536,2,FALSE))</f>
        <v xml:space="preserve"> </v>
      </c>
      <c r="D15" s="23" t="str">
        <f>IF(B15=0," ",VLOOKUP($B15,[1]Спортсмены!$B$1:$H$65536,3,FALSE))</f>
        <v xml:space="preserve"> </v>
      </c>
      <c r="E15" s="23" t="str">
        <f>IF(B15=0," ",IF(VLOOKUP($B15,[1]Спортсмены!$B$1:$H$65536,4,FALSE)=0," ",VLOOKUP($B15,[1]Спортсмены!$B$1:$H$65536,4,FALSE)))</f>
        <v xml:space="preserve"> </v>
      </c>
      <c r="F15" s="21" t="str">
        <f>IF(B15=0," ",VLOOKUP($B15,[1]Спортсмены!$B$1:$H$65536,5,FALSE))</f>
        <v xml:space="preserve"> </v>
      </c>
      <c r="G15" s="21" t="str">
        <f>IF(B15=0," ",VLOOKUP($B15,[1]Спортсмены!$B$1:$H$65536,6,FALSE))</f>
        <v xml:space="preserve"> </v>
      </c>
      <c r="H15" s="31"/>
      <c r="I15" s="31"/>
      <c r="J15" s="77" t="str">
        <f>IF(H15=0," ",IF(H15&lt;=[1]Разряды!$D$12,[1]Разряды!$D$3,IF(H15&lt;=[1]Разряды!$E$12,[1]Разряды!$E$3,IF(H15&lt;=[1]Разряды!$F$12,[1]Разряды!$F$3,IF(H15&lt;=[1]Разряды!$G$12,[1]Разряды!$G$3,IF(H15&lt;=[1]Разряды!$H$12,[1]Разряды!$H$3,IF(H15&lt;=[1]Разряды!$I$12,[1]Разряды!$I$3,IF(H15&lt;=[1]Разряды!$J$12,[1]Разряды!$J$3,"б/р"))))))))</f>
        <v xml:space="preserve"> </v>
      </c>
      <c r="K15" s="26"/>
      <c r="L15" s="21" t="str">
        <f>IF(B15=0," ",VLOOKUP($B15,[1]Спортсмены!$B$1:$H$65536,7,FALSE))</f>
        <v xml:space="preserve"> </v>
      </c>
    </row>
    <row r="16" spans="1:12">
      <c r="A16" s="15"/>
      <c r="B16" s="15"/>
      <c r="C16" s="15"/>
      <c r="D16" s="16"/>
      <c r="E16" s="15"/>
      <c r="F16" s="376" t="s">
        <v>61</v>
      </c>
      <c r="G16" s="376"/>
      <c r="H16" s="17"/>
      <c r="I16" s="18"/>
    </row>
    <row r="17" spans="1:12">
      <c r="A17" s="29"/>
      <c r="B17" s="20">
        <v>189</v>
      </c>
      <c r="C17" s="21" t="str">
        <f>IF(B17=0," ",VLOOKUP(B17,[1]Спортсмены!B$1:H$65536,2,FALSE))</f>
        <v>Кортелёв Фёдор</v>
      </c>
      <c r="D17" s="23">
        <f>IF(B17=0," ",VLOOKUP($B17,[1]Спортсмены!$B$1:$H$65536,3,FALSE))</f>
        <v>33917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Калининградская</v>
      </c>
      <c r="G17" s="21" t="str">
        <f>IF(B17=0," ",VLOOKUP($B17,[1]Спортсмены!$B$1:$H$65536,6,FALSE))</f>
        <v>Калининград, СДЮСШОР-4</v>
      </c>
      <c r="H17" s="33" t="s">
        <v>132</v>
      </c>
      <c r="I17" s="31"/>
      <c r="J17" s="77"/>
      <c r="K17" s="26">
        <v>0</v>
      </c>
      <c r="L17" s="21" t="str">
        <f>IF(B17=0," ",VLOOKUP($B17,[1]Спортсмены!$B$1:$H$65536,7,FALSE))</f>
        <v>Степочкина Е.К., Тимофеева Л.А.</v>
      </c>
    </row>
    <row r="18" spans="1:12">
      <c r="A18" s="29"/>
      <c r="B18" s="20">
        <v>612</v>
      </c>
      <c r="C18" s="21" t="str">
        <f>IF(B18=0," ",VLOOKUP(B18,[1]Спортсмены!B$1:H$65536,2,FALSE))</f>
        <v>Амжауров Антон</v>
      </c>
      <c r="D18" s="23">
        <f>IF(B18=0," ",VLOOKUP($B18,[1]Спортсмены!$B$1:$H$65536,3,FALSE))</f>
        <v>1992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Ивановская</v>
      </c>
      <c r="G18" s="21" t="str">
        <f>IF(B18=0," ",VLOOKUP($B18,[1]Спортсмены!$B$1:$H$65536,6,FALSE))</f>
        <v>Иваново, ИГХТУ</v>
      </c>
      <c r="H18" s="33" t="s">
        <v>132</v>
      </c>
      <c r="I18" s="31"/>
      <c r="J18" s="77"/>
      <c r="K18" s="26">
        <v>0</v>
      </c>
      <c r="L18" s="21" t="str">
        <f>IF(B18=0," ",VLOOKUP($B18,[1]Спортсмены!$B$1:$H$65536,7,FALSE))</f>
        <v>Кокшарова И.В.</v>
      </c>
    </row>
    <row r="19" spans="1:12" ht="15.75" thickBot="1">
      <c r="A19" s="35"/>
      <c r="B19" s="36"/>
      <c r="C19" s="37"/>
      <c r="D19" s="39"/>
      <c r="E19" s="39"/>
      <c r="F19" s="37"/>
      <c r="G19" s="37"/>
      <c r="H19" s="59"/>
      <c r="I19" s="59"/>
      <c r="J19" s="78"/>
      <c r="K19" s="42"/>
      <c r="L19" s="37"/>
    </row>
    <row r="20" spans="1:12" ht="15.75" thickTop="1"/>
  </sheetData>
  <mergeCells count="22">
    <mergeCell ref="A5:C5"/>
    <mergeCell ref="A6:C6"/>
    <mergeCell ref="I6:J6"/>
    <mergeCell ref="A1:L1"/>
    <mergeCell ref="A2:L2"/>
    <mergeCell ref="A3:C3"/>
    <mergeCell ref="A4:C4"/>
    <mergeCell ref="F4:G4"/>
    <mergeCell ref="I7:J7"/>
    <mergeCell ref="A8:A9"/>
    <mergeCell ref="B8:B9"/>
    <mergeCell ref="C8:C9"/>
    <mergeCell ref="D8:D9"/>
    <mergeCell ref="E8:E9"/>
    <mergeCell ref="F8:F9"/>
    <mergeCell ref="L8:L9"/>
    <mergeCell ref="F10:G10"/>
    <mergeCell ref="F16:G16"/>
    <mergeCell ref="G8:G9"/>
    <mergeCell ref="H8:I8"/>
    <mergeCell ref="J8:J9"/>
    <mergeCell ref="K8:K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54"/>
  <sheetViews>
    <sheetView topLeftCell="A16" workbookViewId="0">
      <selection activeCell="P14" sqref="O14:P14"/>
    </sheetView>
  </sheetViews>
  <sheetFormatPr defaultRowHeight="15"/>
  <cols>
    <col min="1" max="1" width="6.5703125" customWidth="1"/>
    <col min="2" max="2" width="6" customWidth="1"/>
    <col min="3" max="3" width="21.5703125" customWidth="1"/>
    <col min="4" max="4" width="10.42578125" customWidth="1"/>
    <col min="5" max="5" width="6.5703125" customWidth="1"/>
    <col min="6" max="6" width="17.5703125" customWidth="1"/>
    <col min="7" max="7" width="29.5703125" customWidth="1"/>
    <col min="8" max="8" width="5.42578125" style="72" customWidth="1"/>
    <col min="9" max="9" width="8.28515625" style="72" customWidth="1"/>
    <col min="10" max="10" width="7.140625" customWidth="1"/>
    <col min="11" max="11" width="6.5703125" customWidth="1"/>
    <col min="12" max="12" width="26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197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198</v>
      </c>
      <c r="B4" s="3"/>
      <c r="C4" s="3"/>
      <c r="D4" s="3"/>
      <c r="E4" s="3"/>
      <c r="F4" s="384" t="s">
        <v>199</v>
      </c>
      <c r="G4" s="384"/>
      <c r="H4" s="3"/>
      <c r="I4"/>
      <c r="K4" s="4" t="s">
        <v>8</v>
      </c>
    </row>
    <row r="5" spans="1:12">
      <c r="A5" s="1" t="s">
        <v>200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201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202</v>
      </c>
    </row>
    <row r="7" spans="1:12">
      <c r="A7" s="1" t="s">
        <v>203</v>
      </c>
      <c r="B7" s="1"/>
      <c r="C7" s="1"/>
      <c r="D7" s="1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176</v>
      </c>
      <c r="C11" s="21" t="str">
        <f>IF(B11=0," ",VLOOKUP(B11,[1]Женщины!B$1:H$65536,2,FALSE))</f>
        <v>Коноплева Екатерина</v>
      </c>
      <c r="D11" s="22">
        <f>IF(B11=0," ",VLOOKUP($B11,[1]Женщины!$B$1:$H$65536,3,FALSE))</f>
        <v>1995</v>
      </c>
      <c r="E11" s="23" t="str">
        <f>IF(B11=0," ",IF(VLOOKUP($B11,[1]Женщины!$B$1:$H$65536,4,FALSE)=0," ",VLOOKUP($B11,[1]Женщины!$B$1:$H$65536,4,FALSE)))</f>
        <v>2р</v>
      </c>
      <c r="F11" s="21" t="str">
        <f>IF(B11=0," ",VLOOKUP($B11,[1]Женщины!$B$1:$H$65536,5,FALSE))</f>
        <v>Архангельская</v>
      </c>
      <c r="G11" s="21" t="str">
        <f>IF(B11=0," ",VLOOKUP($B11,[1]Женщины!$B$1:$H$65536,6,FALSE))</f>
        <v>Архангельск, ДЮСШ-1</v>
      </c>
      <c r="H11" s="31"/>
      <c r="I11" s="114">
        <v>5.256134259259259E-3</v>
      </c>
      <c r="J11" s="26" t="str">
        <f>IF(I11=0," ",IF(I11&lt;=[1]Разряды!$D$39,[1]Разряды!$D$3,IF(I11&lt;=[1]Разряды!$E$39,[1]Разряды!$E$3,IF(I11&lt;=[1]Разряды!$F$39,[1]Разряды!$F$3,IF(I11&lt;=[1]Разряды!$G$39,[1]Разряды!$G$3,IF(I11&lt;=[1]Разряды!$H$39,[1]Разряды!$H$3,IF(I11&lt;=[1]Разряды!$I$39,[1]Разряды!$I$3,IF(I11&lt;=[1]Разряды!$J$39,[1]Разряды!$J$3,"б/р"))))))))</f>
        <v>3р</v>
      </c>
      <c r="K11" s="26" t="s">
        <v>31</v>
      </c>
      <c r="L11" s="21" t="str">
        <f>IF(B11=0," ",VLOOKUP($B11,[1]Женщины!$B$1:$H$65536,7,FALSE))</f>
        <v>Луцева И.В.</v>
      </c>
    </row>
    <row r="12" spans="1:12">
      <c r="A12" s="19">
        <v>2</v>
      </c>
      <c r="B12" s="20">
        <v>512</v>
      </c>
      <c r="C12" s="21" t="str">
        <f>IF(B12=0," ",VLOOKUP(B12,[1]Женщины!B$1:H$65536,2,FALSE))</f>
        <v>Севагина Елена</v>
      </c>
      <c r="D12" s="27">
        <f>IF(B12=0," ",VLOOKUP($B12,[1]Женщины!$B$1:$H$65536,3,FALSE))</f>
        <v>35406</v>
      </c>
      <c r="E12" s="23" t="str">
        <f>IF(B12=0," ",IF(VLOOKUP($B12,[1]Женщины!$B$1:$H$65536,4,FALSE)=0," ",VLOOKUP($B12,[1]Женщины!$B$1:$H$65536,4,FALSE)))</f>
        <v>1р</v>
      </c>
      <c r="F12" s="21" t="str">
        <f>IF(B12=0," ",VLOOKUP($B12,[1]Женщины!$B$1:$H$65536,5,FALSE))</f>
        <v>Рязанская</v>
      </c>
      <c r="G12" s="21" t="str">
        <f>IF(B12=0," ",VLOOKUP($B12,[1]Женщины!$B$1:$H$65536,6,FALSE))</f>
        <v>Скопин, МДЮСШ</v>
      </c>
      <c r="H12" s="31"/>
      <c r="I12" s="114">
        <v>5.3783564814814814E-3</v>
      </c>
      <c r="J12" s="26" t="str">
        <f>IF(I12=0," ",IF(I12&lt;=[1]Разряды!$D$39,[1]Разряды!$D$3,IF(I12&lt;=[1]Разряды!$E$39,[1]Разряды!$E$3,IF(I12&lt;=[1]Разряды!$F$39,[1]Разряды!$F$3,IF(I12&lt;=[1]Разряды!$G$39,[1]Разряды!$G$3,IF(I12&lt;=[1]Разряды!$H$39,[1]Разряды!$H$3,IF(I12&lt;=[1]Разряды!$I$39,[1]Разряды!$I$3,IF(I12&lt;=[1]Разряды!$J$39,[1]Разряды!$J$3,"б/р"))))))))</f>
        <v>3р</v>
      </c>
      <c r="K12" s="16" t="s">
        <v>31</v>
      </c>
      <c r="L12" s="21" t="str">
        <f>IF(B12=0," ",VLOOKUP($B12,[1]Женщины!$B$1:$H$65536,7,FALSE))</f>
        <v>Ефремов С.А.</v>
      </c>
    </row>
    <row r="13" spans="1:12">
      <c r="A13" s="139"/>
      <c r="B13" s="15"/>
      <c r="C13" s="15"/>
      <c r="D13" s="16"/>
      <c r="E13" s="15"/>
      <c r="F13" s="376" t="s">
        <v>34</v>
      </c>
      <c r="G13" s="376"/>
      <c r="H13" s="33"/>
      <c r="I13" s="385"/>
      <c r="J13" s="385"/>
      <c r="K13" s="45"/>
      <c r="L13" s="46"/>
    </row>
    <row r="14" spans="1:12">
      <c r="A14" s="19">
        <v>1</v>
      </c>
      <c r="B14" s="20">
        <v>206</v>
      </c>
      <c r="C14" s="21" t="str">
        <f>IF(B14=0," ",VLOOKUP(B14,[1]Женщины!B$1:H$65536,2,FALSE))</f>
        <v>Муравьёва Татьяна</v>
      </c>
      <c r="D14" s="27">
        <f>IF(B14=0," ",VLOOKUP($B14,[1]Женщины!$B$1:$H$65536,3,FALSE))</f>
        <v>34599</v>
      </c>
      <c r="E14" s="23" t="str">
        <f>IF(B14=0," ",IF(VLOOKUP($B14,[1]Женщины!$B$1:$H$65536,4,FALSE)=0," ",VLOOKUP($B14,[1]Женщины!$B$1:$H$65536,4,FALSE)))</f>
        <v>1р</v>
      </c>
      <c r="F14" s="21" t="str">
        <f>IF(B14=0," ",VLOOKUP($B14,[1]Женщины!$B$1:$H$65536,5,FALSE))</f>
        <v>Костромская</v>
      </c>
      <c r="G14" s="21" t="str">
        <f>IF(B14=0," ",VLOOKUP($B14,[1]Женщины!$B$1:$H$65536,6,FALSE))</f>
        <v>Кострома, КОСДЮСШОР</v>
      </c>
      <c r="H14" s="31"/>
      <c r="I14" s="114">
        <v>5.0260416666666665E-3</v>
      </c>
      <c r="J14" s="26" t="str">
        <f>IF(I14=0," ",IF(I14&lt;=[1]Разряды!$D$39,[1]Разряды!$D$3,IF(I14&lt;=[1]Разряды!$E$39,[1]Разряды!$E$3,IF(I14&lt;=[1]Разряды!$F$39,[1]Разряды!$F$3,IF(I14&lt;=[1]Разряды!$G$39,[1]Разряды!$G$3,IF(I14&lt;=[1]Разряды!$H$39,[1]Разряды!$H$3,IF(I14&lt;=[1]Разряды!$I$39,[1]Разряды!$I$3,IF(I14&lt;=[1]Разряды!$J$39,[1]Разряды!$J$3,"б/р"))))))))</f>
        <v>2р</v>
      </c>
      <c r="K14" s="16">
        <v>20</v>
      </c>
      <c r="L14" s="49" t="str">
        <f>IF(B14=0," ",VLOOKUP($B14,[1]Женщины!$B$1:$H$65536,7,FALSE))</f>
        <v>Дружков А.Н.</v>
      </c>
    </row>
    <row r="15" spans="1:12" ht="15.75" thickBot="1">
      <c r="A15" s="35"/>
      <c r="B15" s="36"/>
      <c r="C15" s="37" t="str">
        <f>IF(B15=0," ",VLOOKUP(B15,[1]Женщины!B$1:H$65536,2,FALSE))</f>
        <v xml:space="preserve"> </v>
      </c>
      <c r="D15" s="58" t="str">
        <f>IF(B15=0," ",VLOOKUP($B15,[1]Женщины!$B$1:$H$65536,3,FALSE))</f>
        <v xml:space="preserve"> </v>
      </c>
      <c r="E15" s="39" t="str">
        <f>IF(B15=0," ",IF(VLOOKUP($B15,[1]Женщины!$B$1:$H$65536,4,FALSE)=0," ",VLOOKUP($B15,[1]Женщины!$B$1:$H$65536,4,FALSE)))</f>
        <v xml:space="preserve"> </v>
      </c>
      <c r="F15" s="37" t="str">
        <f>IF(B15=0," ",VLOOKUP($B15,[1]Женщины!$B$1:$H$65536,5,FALSE))</f>
        <v xml:space="preserve"> </v>
      </c>
      <c r="G15" s="37" t="str">
        <f>IF(B15=0," ",VLOOKUP($B15,[1]Женщины!$B$1:$H$65536,6,FALSE))</f>
        <v xml:space="preserve"> </v>
      </c>
      <c r="H15" s="59"/>
      <c r="I15" s="116"/>
      <c r="J15" s="42" t="str">
        <f>IF(I15=0," ",IF(I15&lt;=[1]Разряды!$D$39,[1]Разряды!$D$3,IF(I15&lt;=[1]Разряды!$E$39,[1]Разряды!$E$3,IF(I15&lt;=[1]Разряды!$F$39,[1]Разряды!$F$3,IF(I15&lt;=[1]Разряды!$G$39,[1]Разряды!$G$3,IF(I15&lt;=[1]Разряды!$H$39,[1]Разряды!$H$3,IF(I15&lt;=[1]Разряды!$I$39,[1]Разряды!$I$3,IF(I15&lt;=[1]Разряды!$J$39,[1]Разряды!$J$3,"б/р"))))))))</f>
        <v xml:space="preserve"> </v>
      </c>
      <c r="K15" s="136"/>
      <c r="L15" s="37" t="str">
        <f>IF(B15=0," ",VLOOKUP($B15,[1]Женщины!$B$1:$H$65536,7,FALSE))</f>
        <v xml:space="preserve"> </v>
      </c>
    </row>
    <row r="16" spans="1:12" ht="18.75" thickTop="1">
      <c r="A16" s="1" t="s">
        <v>204</v>
      </c>
      <c r="B16" s="2"/>
      <c r="C16" s="2"/>
      <c r="D16" s="2"/>
      <c r="E16" s="2"/>
      <c r="F16" s="2" t="s">
        <v>5</v>
      </c>
      <c r="G16" s="2"/>
      <c r="H16" s="2"/>
      <c r="I16" s="2"/>
      <c r="J16" s="2"/>
      <c r="K16" s="2"/>
      <c r="L16" s="2"/>
    </row>
    <row r="17" spans="1:12" ht="15.75">
      <c r="A17" s="1" t="s">
        <v>205</v>
      </c>
      <c r="B17" s="3"/>
      <c r="C17" s="3"/>
      <c r="D17" s="3"/>
      <c r="E17" s="3"/>
      <c r="F17" s="384" t="s">
        <v>199</v>
      </c>
      <c r="G17" s="384"/>
      <c r="H17" s="3"/>
      <c r="I17"/>
      <c r="K17" s="4" t="s">
        <v>8</v>
      </c>
    </row>
    <row r="18" spans="1:12">
      <c r="A18" s="1" t="s">
        <v>206</v>
      </c>
      <c r="B18" s="4"/>
      <c r="C18" s="5"/>
      <c r="F18" s="1"/>
      <c r="G18" s="1"/>
      <c r="H18" s="6"/>
      <c r="I18" s="6"/>
      <c r="J18" s="6"/>
      <c r="K18" s="6" t="s">
        <v>10</v>
      </c>
      <c r="L18" s="6"/>
    </row>
    <row r="19" spans="1:12" ht="18.75">
      <c r="A19" s="7" t="s">
        <v>207</v>
      </c>
      <c r="B19" s="4"/>
      <c r="C19" s="4"/>
      <c r="E19" s="8"/>
      <c r="F19" s="1"/>
      <c r="G19" s="1"/>
      <c r="H19" s="8"/>
      <c r="I19" s="385" t="s">
        <v>106</v>
      </c>
      <c r="J19" s="385"/>
      <c r="K19" s="9"/>
      <c r="L19" s="6" t="s">
        <v>208</v>
      </c>
    </row>
    <row r="20" spans="1:12">
      <c r="A20" s="10" t="s">
        <v>209</v>
      </c>
      <c r="B20" s="96"/>
      <c r="C20" s="96"/>
      <c r="D20" s="76"/>
      <c r="E20" s="10"/>
      <c r="F20" s="1"/>
      <c r="G20" s="1"/>
      <c r="H20" s="11"/>
      <c r="I20" s="378"/>
      <c r="J20" s="378"/>
      <c r="K20" s="12"/>
      <c r="L20" s="6"/>
    </row>
    <row r="21" spans="1:12">
      <c r="A21" s="379" t="s">
        <v>17</v>
      </c>
      <c r="B21" s="379" t="s">
        <v>18</v>
      </c>
      <c r="C21" s="379" t="s">
        <v>19</v>
      </c>
      <c r="D21" s="372" t="s">
        <v>20</v>
      </c>
      <c r="E21" s="372" t="s">
        <v>21</v>
      </c>
      <c r="F21" s="372" t="s">
        <v>22</v>
      </c>
      <c r="G21" s="372" t="s">
        <v>23</v>
      </c>
      <c r="H21" s="380" t="s">
        <v>24</v>
      </c>
      <c r="I21" s="381"/>
      <c r="J21" s="379" t="s">
        <v>25</v>
      </c>
      <c r="K21" s="372" t="s">
        <v>26</v>
      </c>
      <c r="L21" s="374" t="s">
        <v>27</v>
      </c>
    </row>
    <row r="22" spans="1:12">
      <c r="A22" s="373"/>
      <c r="B22" s="373"/>
      <c r="C22" s="373"/>
      <c r="D22" s="373"/>
      <c r="E22" s="373"/>
      <c r="F22" s="373"/>
      <c r="G22" s="373"/>
      <c r="H22" s="392" t="s">
        <v>28</v>
      </c>
      <c r="I22" s="393"/>
      <c r="J22" s="373"/>
      <c r="K22" s="373"/>
      <c r="L22" s="375"/>
    </row>
    <row r="23" spans="1:12">
      <c r="A23" s="15"/>
      <c r="B23" s="15"/>
      <c r="C23" s="15"/>
      <c r="D23" s="16"/>
      <c r="E23" s="15"/>
      <c r="F23" s="376" t="s">
        <v>210</v>
      </c>
      <c r="G23" s="376"/>
      <c r="H23" s="17"/>
      <c r="I23" s="18"/>
    </row>
    <row r="24" spans="1:12">
      <c r="A24" s="19">
        <v>1</v>
      </c>
      <c r="B24" s="26">
        <v>374</v>
      </c>
      <c r="C24" s="21" t="str">
        <f>IF(B24=0," ",VLOOKUP(B24,[1]Спортсмены!B$1:H$65536,2,FALSE))</f>
        <v>Аввакуменков Сергей</v>
      </c>
      <c r="D24" s="27">
        <f>IF(B24=0," ",VLOOKUP($B24,[1]Спортсмены!$B$1:$H$65536,3,FALSE))</f>
        <v>35326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Псковская</v>
      </c>
      <c r="G24" s="21" t="str">
        <f>IF(B24=0," ",VLOOKUP($B24,[1]Спортсмены!$B$1:$H$65536,6,FALSE))</f>
        <v>Великие Луки</v>
      </c>
      <c r="H24" s="31"/>
      <c r="I24" s="114">
        <v>4.6620370370370366E-3</v>
      </c>
      <c r="J24" s="26" t="str">
        <f>IF(I24=0," ",IF(I24&lt;=[1]Разряды!$D$13,[1]Разряды!$D$3,IF(I24&lt;=[1]Разряды!$E$13,[1]Разряды!$E$3,IF(I24&lt;=[1]Разряды!$F$13,[1]Разряды!$F$3,IF(I24&lt;=[1]Разряды!$G$13,[1]Разряды!$G$3,IF(I24&lt;=[1]Разряды!$H$13,[1]Разряды!$H$3,IF(I24&lt;=[1]Разряды!$I$13,[1]Разряды!$I$3,IF(I24&lt;=[1]Разряды!$J$13,[1]Разряды!$J$3,"б/р"))))))))</f>
        <v>2р</v>
      </c>
      <c r="K24" s="26">
        <v>20</v>
      </c>
      <c r="L24" s="21" t="str">
        <f>IF(B24=0," ",VLOOKUP($B24,[1]Спортсмены!$B$1:$H$65536,7,FALSE))</f>
        <v>Аввакуменкова Н.М.</v>
      </c>
    </row>
    <row r="25" spans="1:12">
      <c r="A25" s="19">
        <v>2</v>
      </c>
      <c r="B25" s="20">
        <v>426</v>
      </c>
      <c r="C25" s="21" t="str">
        <f>IF(B25=0," ",VLOOKUP(B25,[1]Спортсмены!B$1:H$65536,2,FALSE))</f>
        <v>Александров Иван</v>
      </c>
      <c r="D25" s="23">
        <f>IF(B25=0," ",VLOOKUP($B25,[1]Спортсмены!$B$1:$H$65536,3,FALSE))</f>
        <v>1995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Новгородская</v>
      </c>
      <c r="G25" s="21" t="str">
        <f>IF(B25=0," ",VLOOKUP($B25,[1]Спортсмены!$B$1:$H$65536,6,FALSE))</f>
        <v>Великий Новгород, СДЮСШОР-4</v>
      </c>
      <c r="H25" s="31"/>
      <c r="I25" s="114">
        <v>4.8069444444444444E-3</v>
      </c>
      <c r="J25" s="26" t="str">
        <f>IF(I25=0," ",IF(I25&lt;=[1]Разряды!$D$13,[1]Разряды!$D$3,IF(I25&lt;=[1]Разряды!$E$13,[1]Разряды!$E$3,IF(I25&lt;=[1]Разряды!$F$13,[1]Разряды!$F$3,IF(I25&lt;=[1]Разряды!$G$13,[1]Разряды!$G$3,IF(I25&lt;=[1]Разряды!$H$13,[1]Разряды!$H$3,IF(I25&lt;=[1]Разряды!$I$13,[1]Разряды!$I$3,IF(I25&lt;=[1]Разряды!$J$13,[1]Разряды!$J$3,"б/р"))))))))</f>
        <v>3р</v>
      </c>
      <c r="K25" s="26">
        <v>17</v>
      </c>
      <c r="L25" s="21" t="str">
        <f>IF(B25=0," ",VLOOKUP($B25,[1]Спортсмены!$B$1:$H$65536,7,FALSE))</f>
        <v>Соколов П.А.</v>
      </c>
    </row>
    <row r="26" spans="1:12" ht="15.75" thickBot="1">
      <c r="A26" s="154">
        <v>3</v>
      </c>
      <c r="B26" s="36">
        <v>180</v>
      </c>
      <c r="C26" s="37" t="str">
        <f>IF(B26=0," ",VLOOKUP(B26,[1]Спортсмены!B$1:H$65536,2,FALSE))</f>
        <v>Бочкарев Николай</v>
      </c>
      <c r="D26" s="39">
        <f>IF(B26=0," ",VLOOKUP($B26,[1]Спортсмены!$B$1:$H$65536,3,FALSE))</f>
        <v>1995</v>
      </c>
      <c r="E26" s="39" t="str">
        <f>IF(B26=0," ",IF(VLOOKUP($B26,[1]Спортсмены!$B$1:$H$65536,4,FALSE)=0," ",VLOOKUP($B26,[1]Спортсмены!$B$1:$H$65536,4,FALSE)))</f>
        <v>3р</v>
      </c>
      <c r="F26" s="37" t="str">
        <f>IF(B26=0," ",VLOOKUP($B26,[1]Спортсмены!$B$1:$H$65536,5,FALSE))</f>
        <v>Архангельская</v>
      </c>
      <c r="G26" s="37" t="str">
        <f>IF(B26=0," ",VLOOKUP($B26,[1]Спортсмены!$B$1:$H$65536,6,FALSE))</f>
        <v>Архангельск, ДЮСШ-1</v>
      </c>
      <c r="H26" s="59"/>
      <c r="I26" s="116">
        <v>5.0098379629629633E-3</v>
      </c>
      <c r="J26" s="42" t="str">
        <f>IF(I26=0," ",IF(I26&lt;=[1]Разряды!$D$13,[1]Разряды!$D$3,IF(I26&lt;=[1]Разряды!$E$13,[1]Разряды!$E$3,IF(I26&lt;=[1]Разряды!$F$13,[1]Разряды!$F$3,IF(I26&lt;=[1]Разряды!$G$13,[1]Разряды!$G$3,IF(I26&lt;=[1]Разряды!$H$13,[1]Разряды!$H$3,IF(I26&lt;=[1]Разряды!$I$13,[1]Разряды!$I$3,IF(I26&lt;=[1]Разряды!$J$13,[1]Разряды!$J$3,"б/р"))))))))</f>
        <v>3р</v>
      </c>
      <c r="K26" s="155" t="s">
        <v>31</v>
      </c>
      <c r="L26" s="37" t="str">
        <f>IF(B26=0," ",VLOOKUP($B26,[1]Спортсмены!$B$1:$H$65536,7,FALSE))</f>
        <v>Луцева И.В.</v>
      </c>
    </row>
    <row r="27" spans="1:12" ht="21" thickTop="1">
      <c r="A27" s="383" t="s">
        <v>211</v>
      </c>
      <c r="B27" s="383"/>
      <c r="C27" s="383"/>
      <c r="D27" s="383"/>
      <c r="E27" s="383"/>
      <c r="F27" s="383"/>
      <c r="G27" s="383"/>
      <c r="H27" s="383"/>
      <c r="I27" s="383"/>
      <c r="J27" s="383"/>
      <c r="K27" s="383"/>
      <c r="L27" s="383"/>
    </row>
    <row r="28" spans="1:12" ht="18">
      <c r="A28" s="1" t="s">
        <v>204</v>
      </c>
      <c r="B28" s="2"/>
      <c r="C28" s="2"/>
      <c r="D28" s="2"/>
      <c r="E28" s="2"/>
      <c r="F28" s="2" t="s">
        <v>5</v>
      </c>
      <c r="G28" s="2"/>
      <c r="H28" s="2"/>
      <c r="I28" s="2"/>
      <c r="J28" s="2"/>
      <c r="K28" s="2"/>
      <c r="L28" s="2"/>
    </row>
    <row r="29" spans="1:12" ht="15.75">
      <c r="A29" s="1" t="s">
        <v>205</v>
      </c>
      <c r="B29" s="3"/>
      <c r="C29" s="3"/>
      <c r="D29" s="3"/>
      <c r="E29" s="3"/>
      <c r="F29" s="384" t="s">
        <v>212</v>
      </c>
      <c r="G29" s="384"/>
      <c r="H29" s="3"/>
      <c r="I29"/>
      <c r="K29" s="4" t="s">
        <v>8</v>
      </c>
    </row>
    <row r="30" spans="1:12">
      <c r="A30" s="1" t="s">
        <v>206</v>
      </c>
      <c r="B30" s="4"/>
      <c r="C30" s="5"/>
      <c r="F30" s="1"/>
      <c r="G30" s="1"/>
      <c r="H30" s="6"/>
      <c r="I30" s="6"/>
      <c r="J30" s="6"/>
      <c r="K30" s="6" t="s">
        <v>10</v>
      </c>
      <c r="L30" s="6"/>
    </row>
    <row r="31" spans="1:12" ht="18.75">
      <c r="A31" s="7" t="s">
        <v>207</v>
      </c>
      <c r="B31" s="4"/>
      <c r="C31" s="4"/>
      <c r="E31" s="8"/>
      <c r="F31" s="1"/>
      <c r="G31" s="1"/>
      <c r="H31" s="8"/>
      <c r="I31" s="385" t="s">
        <v>106</v>
      </c>
      <c r="J31" s="385"/>
      <c r="K31" s="9"/>
      <c r="L31" s="6" t="s">
        <v>213</v>
      </c>
    </row>
    <row r="32" spans="1:12">
      <c r="A32" s="10" t="s">
        <v>209</v>
      </c>
      <c r="B32" s="96"/>
      <c r="C32" s="96"/>
      <c r="D32" s="76"/>
      <c r="E32" s="10"/>
      <c r="F32" s="1"/>
      <c r="G32" s="1"/>
      <c r="H32" s="11"/>
      <c r="I32" s="378"/>
      <c r="J32" s="378"/>
      <c r="K32" s="12"/>
      <c r="L32" s="6"/>
    </row>
    <row r="33" spans="1:12">
      <c r="A33" s="379" t="s">
        <v>17</v>
      </c>
      <c r="B33" s="379" t="s">
        <v>18</v>
      </c>
      <c r="C33" s="379" t="s">
        <v>19</v>
      </c>
      <c r="D33" s="372" t="s">
        <v>20</v>
      </c>
      <c r="E33" s="372" t="s">
        <v>21</v>
      </c>
      <c r="F33" s="372" t="s">
        <v>22</v>
      </c>
      <c r="G33" s="372" t="s">
        <v>23</v>
      </c>
      <c r="H33" s="380" t="s">
        <v>24</v>
      </c>
      <c r="I33" s="381"/>
      <c r="J33" s="379" t="s">
        <v>25</v>
      </c>
      <c r="K33" s="372" t="s">
        <v>26</v>
      </c>
      <c r="L33" s="374" t="s">
        <v>27</v>
      </c>
    </row>
    <row r="34" spans="1:12">
      <c r="A34" s="373"/>
      <c r="B34" s="373"/>
      <c r="C34" s="373"/>
      <c r="D34" s="373"/>
      <c r="E34" s="373"/>
      <c r="F34" s="373"/>
      <c r="G34" s="373"/>
      <c r="H34" s="392" t="s">
        <v>28</v>
      </c>
      <c r="I34" s="393"/>
      <c r="J34" s="373"/>
      <c r="K34" s="373"/>
      <c r="L34" s="375"/>
    </row>
    <row r="35" spans="1:12">
      <c r="A35" s="15"/>
      <c r="B35" s="15"/>
      <c r="C35" s="15"/>
      <c r="D35" s="16"/>
      <c r="E35" s="15"/>
      <c r="F35" s="376" t="s">
        <v>57</v>
      </c>
      <c r="G35" s="376"/>
      <c r="H35" s="33"/>
      <c r="I35" s="385"/>
      <c r="J35" s="385"/>
      <c r="K35" s="45"/>
      <c r="L35" s="46"/>
    </row>
    <row r="36" spans="1:12">
      <c r="A36" s="19">
        <v>1</v>
      </c>
      <c r="B36" s="20">
        <v>209</v>
      </c>
      <c r="C36" s="21" t="str">
        <f>IF(B36=0," ",VLOOKUP(B36,[1]Спортсмены!B$1:H$65536,2,FALSE))</f>
        <v>Соколов Сергей</v>
      </c>
      <c r="D36" s="27">
        <f>IF(B36=0," ",VLOOKUP($B36,[1]Спортсмены!$B$1:$H$65536,3,FALSE))</f>
        <v>34397</v>
      </c>
      <c r="E36" s="23" t="str">
        <f>IF(B36=0," ",IF(VLOOKUP($B36,[1]Спортсмены!$B$1:$H$65536,4,FALSE)=0," ",VLOOKUP($B36,[1]Спортсмены!$B$1:$H$65536,4,FALSE)))</f>
        <v>1р</v>
      </c>
      <c r="F36" s="21" t="str">
        <f>IF(B36=0," ",VLOOKUP($B36,[1]Спортсмены!$B$1:$H$65536,5,FALSE))</f>
        <v>Костромская</v>
      </c>
      <c r="G36" s="21" t="str">
        <f>IF(B36=0," ",VLOOKUP($B36,[1]Спортсмены!$B$1:$H$65536,6,FALSE))</f>
        <v>Кострома, КОСДЮСШОР</v>
      </c>
      <c r="H36" s="31"/>
      <c r="I36" s="114">
        <v>6.8659722222222221E-3</v>
      </c>
      <c r="J36" s="26" t="str">
        <f>IF(I36=0," ",IF(I36&lt;=[1]Разряды!$D$14,[1]Разряды!$D$3,IF(I36&lt;=[1]Разряды!$E$14,[1]Разряды!$E$3,IF(I36&lt;=[1]Разряды!$F$14,[1]Разряды!$F$3,IF(I36&lt;=[1]Разряды!$G$14,[1]Разряды!$G$3,IF(I36&lt;=[1]Разряды!$H$14,[1]Разряды!$H$3,IF(I36&lt;=[1]Разряды!$I$14,[1]Разряды!$I$3,IF(I36&lt;=[1]Разряды!$J$14,[1]Разряды!$J$3,"б/р"))))))))</f>
        <v>1р</v>
      </c>
      <c r="K36" s="26">
        <v>20</v>
      </c>
      <c r="L36" s="21" t="str">
        <f>IF(B36=0," ",VLOOKUP($B36,[1]Спортсмены!$B$1:$H$65536,7,FALSE))</f>
        <v>Дружков А.Н., Корягин Н.Н.</v>
      </c>
    </row>
    <row r="37" spans="1:12">
      <c r="A37" s="19">
        <v>2</v>
      </c>
      <c r="B37" s="26">
        <v>371</v>
      </c>
      <c r="C37" s="21" t="str">
        <f>IF(B37=0," ",VLOOKUP(B37,[1]Спортсмены!B$1:H$65536,2,FALSE))</f>
        <v>Барканов Максим</v>
      </c>
      <c r="D37" s="27">
        <f>IF(B37=0," ",VLOOKUP($B37,[1]Спортсмены!$B$1:$H$65536,3,FALSE))</f>
        <v>34386</v>
      </c>
      <c r="E37" s="23" t="str">
        <f>IF(B37=0," ",IF(VLOOKUP($B37,[1]Спортсмены!$B$1:$H$65536,4,FALSE)=0," ",VLOOKUP($B37,[1]Спортсмены!$B$1:$H$65536,4,FALSE)))</f>
        <v>2р</v>
      </c>
      <c r="F37" s="21" t="str">
        <f>IF(B37=0," ",VLOOKUP($B37,[1]Спортсмены!$B$1:$H$65536,5,FALSE))</f>
        <v>Псковская</v>
      </c>
      <c r="G37" s="21" t="str">
        <f>IF(B37=0," ",VLOOKUP($B37,[1]Спортсмены!$B$1:$H$65536,6,FALSE))</f>
        <v>Великие Луки, ДЮСШ-1 "Атлетика"</v>
      </c>
      <c r="H37" s="31"/>
      <c r="I37" s="114">
        <v>8.1516203703703698E-3</v>
      </c>
      <c r="J37" s="26" t="str">
        <f>IF(I37=0," ",IF(I37&lt;=[1]Разряды!$D$14,[1]Разряды!$D$3,IF(I37&lt;=[1]Разряды!$E$14,[1]Разряды!$E$3,IF(I37&lt;=[1]Разряды!$F$14,[1]Разряды!$F$3,IF(I37&lt;=[1]Разряды!$G$14,[1]Разряды!$G$3,IF(I37&lt;=[1]Разряды!$H$14,[1]Разряды!$H$3,IF(I37&lt;=[1]Разряды!$I$14,[1]Разряды!$I$3,IF(I37&lt;=[1]Разряды!$J$14,[1]Разряды!$J$3,"б/р"))))))))</f>
        <v>б/р</v>
      </c>
      <c r="K37" s="16">
        <v>0</v>
      </c>
      <c r="L37" s="21" t="str">
        <f>IF(B37=0," ",VLOOKUP($B37,[1]Спортсмены!$B$1:$H$65536,7,FALSE))</f>
        <v>Смирнов А.А.</v>
      </c>
    </row>
    <row r="38" spans="1:12">
      <c r="A38" s="54"/>
      <c r="B38" s="109"/>
      <c r="C38" s="49"/>
      <c r="D38" s="15"/>
      <c r="E38" s="15"/>
      <c r="F38" s="376" t="s">
        <v>63</v>
      </c>
      <c r="G38" s="376"/>
      <c r="H38" s="62"/>
      <c r="I38" s="385"/>
      <c r="J38" s="385"/>
      <c r="K38" s="9"/>
      <c r="L38" s="6"/>
    </row>
    <row r="39" spans="1:12" ht="15.75" thickBot="1">
      <c r="A39" s="154">
        <v>1</v>
      </c>
      <c r="B39" s="42">
        <v>198</v>
      </c>
      <c r="C39" s="37" t="str">
        <f>IF(B39=0," ",VLOOKUP(B39,[1]Спортсмены!B$1:H$65536,2,FALSE))</f>
        <v>Шакиров Илья</v>
      </c>
      <c r="D39" s="58">
        <f>IF(B39=0," ",VLOOKUP($B39,[1]Спортсмены!$B$1:$H$65536,3,FALSE))</f>
        <v>32298</v>
      </c>
      <c r="E39" s="39" t="str">
        <f>IF(B39=0," ",IF(VLOOKUP($B39,[1]Спортсмены!$B$1:$H$65536,4,FALSE)=0," ",VLOOKUP($B39,[1]Спортсмены!$B$1:$H$65536,4,FALSE)))</f>
        <v>КМС</v>
      </c>
      <c r="F39" s="37" t="str">
        <f>IF(B39=0," ",VLOOKUP($B39,[1]Спортсмены!$B$1:$H$65536,5,FALSE))</f>
        <v>Костромская</v>
      </c>
      <c r="G39" s="37" t="str">
        <f>IF(B39=0," ",VLOOKUP($B39,[1]Спортсмены!$B$1:$H$65536,6,FALSE))</f>
        <v>Кострома, КОСДЮСШОР</v>
      </c>
      <c r="H39" s="59"/>
      <c r="I39" s="116">
        <v>6.5767361111111105E-3</v>
      </c>
      <c r="J39" s="42" t="str">
        <f>IF(I39=0," ",IF(I39&lt;=[1]Разряды!$D$14,[1]Разряды!$D$3,IF(I39&lt;=[1]Разряды!$E$14,[1]Разряды!$E$3,IF(I39&lt;=[1]Разряды!$F$14,[1]Разряды!$F$3,IF(I39&lt;=[1]Разряды!$G$14,[1]Разряды!$G$3,IF(I39&lt;=[1]Разряды!$H$14,[1]Разряды!$H$3,IF(I39&lt;=[1]Разряды!$I$14,[1]Разряды!$I$3,IF(I39&lt;=[1]Разряды!$J$14,[1]Разряды!$J$3,"б/р"))))))))</f>
        <v>1р</v>
      </c>
      <c r="K39" s="42">
        <v>0</v>
      </c>
      <c r="L39" s="37" t="str">
        <f>IF(B39=0," ",VLOOKUP($B39,[1]Спортсмены!$B$1:$H$65536,7,FALSE))</f>
        <v>Дружков А.Н.</v>
      </c>
    </row>
    <row r="40" spans="1:12" ht="15.75" thickTop="1">
      <c r="A40" s="156"/>
      <c r="B40" s="92"/>
      <c r="C40" s="65"/>
      <c r="D40" s="89"/>
      <c r="E40" s="90"/>
      <c r="F40" s="65"/>
      <c r="G40" s="65"/>
      <c r="H40" s="112"/>
      <c r="I40" s="157"/>
      <c r="J40" s="92"/>
      <c r="K40" s="92"/>
      <c r="L40" s="65"/>
    </row>
    <row r="41" spans="1:12">
      <c r="A41" s="156"/>
      <c r="B41" s="92"/>
      <c r="C41" s="65"/>
      <c r="D41" s="89"/>
      <c r="E41" s="90"/>
      <c r="F41" s="65"/>
      <c r="G41" s="65"/>
      <c r="H41" s="112"/>
      <c r="I41" s="157"/>
      <c r="J41" s="92"/>
      <c r="K41" s="92"/>
      <c r="L41" s="65"/>
    </row>
    <row r="42" spans="1:12">
      <c r="A42" s="63"/>
      <c r="B42" s="63"/>
      <c r="C42" s="63"/>
      <c r="D42" s="63"/>
      <c r="E42" s="63"/>
      <c r="F42" s="63"/>
      <c r="G42" s="63"/>
      <c r="H42" s="64"/>
      <c r="I42" s="64"/>
    </row>
    <row r="43" spans="1:12">
      <c r="A43" s="63"/>
      <c r="B43" s="63"/>
      <c r="C43" s="63"/>
      <c r="D43" s="63"/>
      <c r="E43" s="63"/>
      <c r="F43" s="63"/>
      <c r="G43" s="63"/>
      <c r="H43" s="64"/>
      <c r="I43" s="64"/>
    </row>
    <row r="44" spans="1:12">
      <c r="A44" s="63"/>
      <c r="B44" s="63"/>
      <c r="C44" s="63"/>
      <c r="D44" s="63"/>
      <c r="E44" s="63"/>
      <c r="F44" s="63"/>
      <c r="G44" s="63"/>
      <c r="H44" s="64"/>
      <c r="I44" s="64"/>
    </row>
    <row r="45" spans="1:12">
      <c r="A45" s="63"/>
      <c r="B45" s="63"/>
      <c r="C45" s="63"/>
      <c r="D45" s="63"/>
      <c r="E45" s="63"/>
      <c r="F45" s="63"/>
      <c r="G45" s="63"/>
      <c r="H45" s="64"/>
      <c r="I45" s="64"/>
    </row>
    <row r="46" spans="1:12">
      <c r="A46" s="63"/>
      <c r="B46" s="63"/>
      <c r="C46" s="63"/>
      <c r="D46" s="63"/>
      <c r="E46" s="63"/>
      <c r="F46" s="63"/>
      <c r="G46" s="63"/>
      <c r="H46" s="64"/>
      <c r="I46" s="64"/>
    </row>
    <row r="47" spans="1:12">
      <c r="A47" s="63"/>
      <c r="B47" s="63"/>
      <c r="C47" s="63"/>
      <c r="D47" s="63"/>
      <c r="E47" s="63"/>
      <c r="F47" s="63"/>
      <c r="G47" s="63"/>
      <c r="H47" s="64"/>
      <c r="I47" s="64"/>
    </row>
    <row r="48" spans="1:12">
      <c r="A48" s="63"/>
      <c r="B48" s="63"/>
      <c r="C48" s="63"/>
      <c r="D48" s="63"/>
      <c r="E48" s="63"/>
      <c r="F48" s="63"/>
      <c r="G48" s="63"/>
      <c r="H48" s="64"/>
      <c r="I48" s="64"/>
    </row>
    <row r="49" spans="1:9">
      <c r="A49" s="63"/>
      <c r="B49" s="63"/>
      <c r="C49" s="63"/>
      <c r="D49" s="63"/>
      <c r="E49" s="63"/>
      <c r="F49" s="63"/>
      <c r="G49" s="63"/>
      <c r="H49" s="64"/>
      <c r="I49" s="64"/>
    </row>
    <row r="50" spans="1:9">
      <c r="A50" s="63"/>
      <c r="B50" s="63"/>
      <c r="C50" s="63"/>
      <c r="D50" s="63"/>
      <c r="E50" s="63"/>
      <c r="F50" s="63"/>
      <c r="G50" s="63"/>
      <c r="H50" s="64"/>
      <c r="I50" s="64"/>
    </row>
    <row r="51" spans="1:9">
      <c r="A51" s="63"/>
      <c r="B51" s="63"/>
      <c r="C51" s="63"/>
      <c r="D51" s="63"/>
      <c r="E51" s="63"/>
      <c r="F51" s="63"/>
      <c r="G51" s="63"/>
      <c r="H51" s="64"/>
      <c r="I51" s="64"/>
    </row>
    <row r="52" spans="1:9">
      <c r="A52" s="63"/>
      <c r="B52" s="63"/>
      <c r="C52" s="63"/>
      <c r="D52" s="63"/>
      <c r="E52" s="63"/>
      <c r="F52" s="63"/>
      <c r="G52" s="63"/>
      <c r="H52" s="64"/>
      <c r="I52" s="64"/>
    </row>
    <row r="53" spans="1:9">
      <c r="A53" s="63"/>
      <c r="B53" s="63"/>
      <c r="C53" s="63"/>
      <c r="D53" s="63"/>
      <c r="E53" s="63"/>
      <c r="F53" s="63"/>
      <c r="G53" s="63"/>
      <c r="H53" s="64"/>
      <c r="I53" s="64"/>
    </row>
    <row r="54" spans="1:9">
      <c r="A54" s="63"/>
      <c r="B54" s="63"/>
      <c r="C54" s="63"/>
      <c r="D54" s="63"/>
      <c r="E54" s="63"/>
      <c r="F54" s="63"/>
      <c r="G54" s="63"/>
      <c r="H54" s="64"/>
      <c r="I54" s="64"/>
    </row>
  </sheetData>
  <mergeCells count="56">
    <mergeCell ref="K8:K9"/>
    <mergeCell ref="L8:L9"/>
    <mergeCell ref="H9:I9"/>
    <mergeCell ref="A1:L1"/>
    <mergeCell ref="A2:L2"/>
    <mergeCell ref="F4:G4"/>
    <mergeCell ref="I6:J6"/>
    <mergeCell ref="I7:J7"/>
    <mergeCell ref="F10:G10"/>
    <mergeCell ref="F13:G13"/>
    <mergeCell ref="I13:J13"/>
    <mergeCell ref="F17:G1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I19:J19"/>
    <mergeCell ref="I20:J20"/>
    <mergeCell ref="A21:A22"/>
    <mergeCell ref="B21:B22"/>
    <mergeCell ref="C21:C22"/>
    <mergeCell ref="D21:D22"/>
    <mergeCell ref="E21:E22"/>
    <mergeCell ref="F21:F22"/>
    <mergeCell ref="G21:G22"/>
    <mergeCell ref="H21:I21"/>
    <mergeCell ref="J21:J22"/>
    <mergeCell ref="H22:I22"/>
    <mergeCell ref="I31:J31"/>
    <mergeCell ref="A33:A34"/>
    <mergeCell ref="B33:B34"/>
    <mergeCell ref="C33:C34"/>
    <mergeCell ref="D33:D34"/>
    <mergeCell ref="E33:E34"/>
    <mergeCell ref="I32:J32"/>
    <mergeCell ref="K21:K22"/>
    <mergeCell ref="L21:L22"/>
    <mergeCell ref="F35:G35"/>
    <mergeCell ref="I35:J35"/>
    <mergeCell ref="F38:G38"/>
    <mergeCell ref="I38:J38"/>
    <mergeCell ref="F33:F34"/>
    <mergeCell ref="G33:G34"/>
    <mergeCell ref="H33:I33"/>
    <mergeCell ref="J33:J34"/>
    <mergeCell ref="K33:K34"/>
    <mergeCell ref="L33:L34"/>
    <mergeCell ref="H34:I34"/>
    <mergeCell ref="F23:G23"/>
    <mergeCell ref="A27:L27"/>
    <mergeCell ref="F29:G2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12"/>
  <sheetViews>
    <sheetView workbookViewId="0">
      <selection activeCell="N15" sqref="N15"/>
    </sheetView>
  </sheetViews>
  <sheetFormatPr defaultRowHeight="15"/>
  <cols>
    <col min="1" max="1" width="6.140625" customWidth="1"/>
    <col min="2" max="2" width="6.7109375" customWidth="1"/>
    <col min="3" max="3" width="20.5703125" customWidth="1"/>
    <col min="4" max="4" width="11.28515625" customWidth="1"/>
    <col min="6" max="6" width="14.42578125" customWidth="1"/>
    <col min="7" max="7" width="30.85546875" customWidth="1"/>
    <col min="8" max="8" width="6.28515625" style="72" customWidth="1"/>
    <col min="9" max="9" width="8" style="72" customWidth="1"/>
    <col min="10" max="10" width="6.5703125" customWidth="1"/>
    <col min="11" max="11" width="6.7109375" customWidth="1"/>
    <col min="12" max="12" width="23.57031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214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215</v>
      </c>
      <c r="B4" s="3"/>
      <c r="C4" s="3"/>
      <c r="D4" s="3"/>
      <c r="E4" s="3"/>
      <c r="F4" s="384" t="s">
        <v>216</v>
      </c>
      <c r="G4" s="384"/>
      <c r="H4" s="3"/>
      <c r="I4"/>
      <c r="K4" s="4" t="s">
        <v>8</v>
      </c>
    </row>
    <row r="5" spans="1:12">
      <c r="A5" s="1" t="s">
        <v>217</v>
      </c>
      <c r="B5" s="4"/>
      <c r="C5" s="67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218</v>
      </c>
      <c r="B6" s="4"/>
      <c r="C6" s="4"/>
      <c r="E6" s="8"/>
      <c r="F6" s="1"/>
      <c r="G6" s="1"/>
      <c r="H6" s="8"/>
      <c r="I6" s="385" t="s">
        <v>219</v>
      </c>
      <c r="J6" s="385"/>
      <c r="K6" s="9"/>
      <c r="L6" s="6" t="s">
        <v>50</v>
      </c>
    </row>
    <row r="7" spans="1:12">
      <c r="A7" s="1" t="s">
        <v>220</v>
      </c>
      <c r="B7" s="96"/>
      <c r="C7" s="96"/>
      <c r="D7" s="76"/>
      <c r="E7" s="10"/>
      <c r="F7" s="1"/>
      <c r="G7" s="1"/>
      <c r="H7" s="11"/>
      <c r="I7" s="378"/>
      <c r="J7" s="378"/>
      <c r="K7" s="106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 ht="15.75">
      <c r="A10" s="354"/>
      <c r="B10" s="109"/>
      <c r="C10" s="49"/>
      <c r="D10" s="15"/>
      <c r="E10" s="15"/>
      <c r="F10" s="376" t="s">
        <v>63</v>
      </c>
      <c r="G10" s="376"/>
      <c r="H10" s="62"/>
      <c r="I10" s="385" t="s">
        <v>106</v>
      </c>
      <c r="J10" s="385"/>
      <c r="K10" s="9"/>
      <c r="L10" s="6" t="s">
        <v>50</v>
      </c>
    </row>
    <row r="11" spans="1:12" ht="15.75" thickBot="1">
      <c r="A11" s="355">
        <v>1</v>
      </c>
      <c r="B11" s="36">
        <v>322</v>
      </c>
      <c r="C11" s="37" t="str">
        <f>IF(B11=0," ",VLOOKUP(B11,[1]Спортсмены!B$1:H$65536,2,FALSE))</f>
        <v>Наумчев Дмитрий</v>
      </c>
      <c r="D11" s="58">
        <f>IF(B11=0," ",VLOOKUP($B11,[1]Спортсмены!$B$1:$H$65536,3,FALSE))</f>
        <v>30929</v>
      </c>
      <c r="E11" s="39" t="str">
        <f>IF(B11=0," ",IF(VLOOKUP($B11,[1]Спортсмены!$B$1:$H$65536,4,FALSE)=0," ",VLOOKUP($B11,[1]Спортсмены!$B$1:$H$65536,4,FALSE)))</f>
        <v>МС</v>
      </c>
      <c r="F11" s="37" t="str">
        <f>IF(B11=0," ",VLOOKUP($B11,[1]Спортсмены!$B$1:$H$65536,5,FALSE))</f>
        <v>Ивановская</v>
      </c>
      <c r="G11" s="37" t="str">
        <f>IF(B11=0," ",VLOOKUP($B11,[1]Спортсмены!$B$1:$H$65536,6,FALSE))</f>
        <v>Иваново</v>
      </c>
      <c r="H11" s="59"/>
      <c r="I11" s="116">
        <v>1.4858564814814816E-2</v>
      </c>
      <c r="J11" s="42" t="str">
        <f>IF(I11=0," ",IF(I11&lt;=[1]Разряды!$D$28,[1]Разряды!$D$3,IF(I11&lt;=[1]Разряды!$E$28,[1]Разряды!$E$3,IF(I11&lt;=[1]Разряды!$F$28,[1]Разряды!$F$3,IF(I11&lt;=[1]Разряды!$G$28,[1]Разряды!$G$3,IF(I11&lt;=[1]Разряды!$H$28,[1]Разряды!$H$3,IF(I11&lt;=[1]Разряды!$I$28,[1]Разряды!$I$3,IF(I11&lt;=[1]Разряды!$J$28,[1]Разряды!$J$3,"б/р"))))))))</f>
        <v>кмс</v>
      </c>
      <c r="K11" s="42">
        <v>20</v>
      </c>
      <c r="L11" s="37" t="str">
        <f>IF(B11=0," ",VLOOKUP($B11,[1]Спортсмены!$B$1:$H$65536,7,FALSE))</f>
        <v>Морозов А.В.</v>
      </c>
    </row>
    <row r="12" spans="1:12" ht="15.75" thickTop="1"/>
  </sheetData>
  <mergeCells count="19">
    <mergeCell ref="F10:G10"/>
    <mergeCell ref="I10:J10"/>
    <mergeCell ref="A1:L1"/>
    <mergeCell ref="J8:J9"/>
    <mergeCell ref="K8:K9"/>
    <mergeCell ref="L8:L9"/>
    <mergeCell ref="H9:I9"/>
    <mergeCell ref="I7:J7"/>
    <mergeCell ref="A2:L2"/>
    <mergeCell ref="F4:G4"/>
    <mergeCell ref="I6:J6"/>
    <mergeCell ref="A8:A9"/>
    <mergeCell ref="B8:B9"/>
    <mergeCell ref="C8:C9"/>
    <mergeCell ref="D8:D9"/>
    <mergeCell ref="E8:E9"/>
    <mergeCell ref="F8:F9"/>
    <mergeCell ref="G8:G9"/>
    <mergeCell ref="H8:I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91"/>
  <sheetViews>
    <sheetView topLeftCell="A43" workbookViewId="0">
      <selection activeCell="F23" sqref="F23:L23"/>
    </sheetView>
  </sheetViews>
  <sheetFormatPr defaultRowHeight="15"/>
  <cols>
    <col min="1" max="1" width="6.7109375" style="94" customWidth="1"/>
    <col min="2" max="2" width="7.140625" customWidth="1"/>
    <col min="3" max="3" width="24.85546875" style="94" customWidth="1"/>
    <col min="4" max="4" width="9.140625" style="94"/>
    <col min="6" max="6" width="16.140625" customWidth="1"/>
    <col min="7" max="7" width="22" style="224" customWidth="1"/>
    <col min="8" max="10" width="7.85546875" customWidth="1"/>
    <col min="11" max="11" width="3.28515625" customWidth="1"/>
    <col min="12" max="12" width="6.85546875" customWidth="1"/>
    <col min="13" max="13" width="6.7109375" customWidth="1"/>
    <col min="14" max="14" width="7.28515625" customWidth="1"/>
    <col min="15" max="15" width="7.5703125" customWidth="1"/>
    <col min="16" max="16" width="7.140625" customWidth="1"/>
    <col min="17" max="17" width="7" customWidth="1"/>
    <col min="18" max="18" width="20.85546875" customWidth="1"/>
  </cols>
  <sheetData>
    <row r="1" spans="1:18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</row>
    <row r="2" spans="1:18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</row>
    <row r="3" spans="1:18" ht="15.75">
      <c r="A3" s="1" t="s">
        <v>221</v>
      </c>
      <c r="B3" s="158"/>
      <c r="C3" s="158"/>
      <c r="D3" s="418" t="s">
        <v>222</v>
      </c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</row>
    <row r="4" spans="1:18" ht="18">
      <c r="A4" s="1" t="s">
        <v>223</v>
      </c>
      <c r="B4" s="159"/>
      <c r="C4" s="159"/>
      <c r="D4" s="412" t="s">
        <v>224</v>
      </c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</row>
    <row r="5" spans="1:18" ht="15.75">
      <c r="A5" s="1" t="s">
        <v>225</v>
      </c>
      <c r="B5" s="160"/>
      <c r="C5" s="160"/>
      <c r="D5" s="413" t="s">
        <v>5</v>
      </c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</row>
    <row r="6" spans="1:18" ht="18">
      <c r="A6" s="7" t="s">
        <v>226</v>
      </c>
      <c r="B6" s="161"/>
      <c r="C6" s="419"/>
      <c r="D6" s="419"/>
      <c r="E6" s="162"/>
      <c r="F6" s="415" t="s">
        <v>51</v>
      </c>
      <c r="G6" s="415"/>
      <c r="H6" s="415"/>
      <c r="I6" s="415"/>
      <c r="J6" s="415"/>
      <c r="K6" s="415"/>
      <c r="L6" s="415"/>
      <c r="M6" s="163"/>
      <c r="N6" s="416" t="s">
        <v>10</v>
      </c>
      <c r="O6" s="416"/>
      <c r="P6" s="416"/>
      <c r="Q6" s="416"/>
      <c r="R6" s="416"/>
    </row>
    <row r="7" spans="1:18" ht="18">
      <c r="A7" s="1" t="s">
        <v>227</v>
      </c>
      <c r="B7" s="164"/>
      <c r="C7" s="165"/>
      <c r="D7" s="159"/>
      <c r="E7" s="162"/>
      <c r="F7" s="162"/>
      <c r="G7" s="166"/>
      <c r="H7" s="167"/>
      <c r="I7" s="168"/>
      <c r="J7" s="169"/>
      <c r="K7" s="169"/>
      <c r="L7" s="406" t="s">
        <v>228</v>
      </c>
      <c r="M7" s="406"/>
      <c r="N7" s="406"/>
      <c r="O7" s="406"/>
      <c r="P7" s="406"/>
      <c r="Q7" s="170"/>
      <c r="R7" s="171" t="s">
        <v>229</v>
      </c>
    </row>
    <row r="8" spans="1:18">
      <c r="A8" s="372" t="s">
        <v>230</v>
      </c>
      <c r="B8" s="379" t="s">
        <v>231</v>
      </c>
      <c r="C8" s="374" t="s">
        <v>232</v>
      </c>
      <c r="D8" s="374" t="s">
        <v>233</v>
      </c>
      <c r="E8" s="372" t="s">
        <v>234</v>
      </c>
      <c r="F8" s="372" t="s">
        <v>22</v>
      </c>
      <c r="G8" s="372" t="s">
        <v>235</v>
      </c>
      <c r="H8" s="409" t="s">
        <v>236</v>
      </c>
      <c r="I8" s="410"/>
      <c r="J8" s="410"/>
      <c r="K8" s="410"/>
      <c r="L8" s="410"/>
      <c r="M8" s="410"/>
      <c r="N8" s="411"/>
      <c r="O8" s="372" t="s">
        <v>24</v>
      </c>
      <c r="P8" s="379" t="s">
        <v>25</v>
      </c>
      <c r="Q8" s="379" t="s">
        <v>26</v>
      </c>
      <c r="R8" s="401" t="s">
        <v>27</v>
      </c>
    </row>
    <row r="9" spans="1:18">
      <c r="A9" s="407"/>
      <c r="B9" s="400"/>
      <c r="C9" s="408"/>
      <c r="D9" s="408"/>
      <c r="E9" s="400"/>
      <c r="F9" s="400"/>
      <c r="G9" s="400"/>
      <c r="H9" s="404">
        <v>1</v>
      </c>
      <c r="I9" s="374">
        <v>2</v>
      </c>
      <c r="J9" s="374">
        <v>3</v>
      </c>
      <c r="K9" s="172"/>
      <c r="L9" s="374">
        <v>4</v>
      </c>
      <c r="M9" s="374">
        <v>5</v>
      </c>
      <c r="N9" s="374">
        <v>6</v>
      </c>
      <c r="O9" s="407"/>
      <c r="P9" s="400"/>
      <c r="Q9" s="400"/>
      <c r="R9" s="402"/>
    </row>
    <row r="10" spans="1:18">
      <c r="A10" s="386"/>
      <c r="B10" s="373"/>
      <c r="C10" s="375"/>
      <c r="D10" s="375"/>
      <c r="E10" s="373"/>
      <c r="F10" s="373"/>
      <c r="G10" s="373"/>
      <c r="H10" s="405"/>
      <c r="I10" s="375"/>
      <c r="J10" s="375"/>
      <c r="K10" s="173"/>
      <c r="L10" s="375"/>
      <c r="M10" s="375"/>
      <c r="N10" s="375"/>
      <c r="O10" s="386"/>
      <c r="P10" s="373"/>
      <c r="Q10" s="373"/>
      <c r="R10" s="403"/>
    </row>
    <row r="11" spans="1:18">
      <c r="A11" s="174">
        <v>1</v>
      </c>
      <c r="B11" s="26">
        <v>215</v>
      </c>
      <c r="C11" s="21" t="str">
        <f>IF(B11=0," ",VLOOKUP(B11,[1]Спортсмены!B$1:H$65536,2,FALSE))</f>
        <v>Беляев Антон</v>
      </c>
      <c r="D11" s="175">
        <f>IF(B11=0," ",VLOOKUP($B11,[1]Спортсмены!$B$1:$H$65536,3,FALSE))</f>
        <v>34764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Костромская</v>
      </c>
      <c r="G11" s="30" t="str">
        <f>IF(B11=0," ",VLOOKUP($B11,[1]Спортсмены!$B$1:$H$65536,6,FALSE))</f>
        <v>Шарья, СДЮСШОР</v>
      </c>
      <c r="H11" s="176">
        <v>5.14</v>
      </c>
      <c r="I11" s="176" t="s">
        <v>237</v>
      </c>
      <c r="J11" s="176">
        <v>6.55</v>
      </c>
      <c r="K11" s="177"/>
      <c r="L11" s="178">
        <v>6.54</v>
      </c>
      <c r="M11" s="179">
        <v>6.44</v>
      </c>
      <c r="N11" s="179">
        <v>6.52</v>
      </c>
      <c r="O11" s="180">
        <v>6.55</v>
      </c>
      <c r="P11" s="52" t="str">
        <f>IF(O11=0," ",IF(O11&gt;=[1]Разряды!$C$16,[1]Разряды!$C$3,IF(O11&gt;=[1]Разряды!$D$16,[1]Разряды!$D$3,IF(O11&gt;=[1]Разряды!$E$16,[1]Разряды!$E$3,IF(O11&gt;=[1]Разряды!$F$16,[1]Разряды!$F$3,IF(O11&gt;=[1]Разряды!$G$16,[1]Разряды!$G$3,IF(O11&gt;=[1]Разряды!$H$16,[1]Разряды!$H$3,"б/р")))))))</f>
        <v>2р</v>
      </c>
      <c r="Q11" s="52">
        <v>20</v>
      </c>
      <c r="R11" s="21" t="str">
        <f>IF(B11=0," ",VLOOKUP($B11,[1]Спортсмены!$B$1:$H$65536,7,FALSE))</f>
        <v>Шалагинов М.А.</v>
      </c>
    </row>
    <row r="12" spans="1:18" ht="25.5" customHeight="1">
      <c r="A12" s="52">
        <v>2</v>
      </c>
      <c r="B12" s="29">
        <v>398</v>
      </c>
      <c r="C12" s="50" t="str">
        <f>IF(B12=0," ",VLOOKUP(B12,[1]Спортсмены!B$1:H$65536,2,FALSE))</f>
        <v>Губанов Андрей</v>
      </c>
      <c r="D12" s="181">
        <f>IF(B12=0," ",VLOOKUP($B12,[1]Спортсмены!$B$1:$H$65536,3,FALSE))</f>
        <v>35146</v>
      </c>
      <c r="E12" s="52" t="str">
        <f>IF(B12=0," ",IF(VLOOKUP($B12,[1]Спортсмены!$B$1:$H$65536,4,FALSE)=0," ",VLOOKUP($B12,[1]Спортсмены!$B$1:$H$65536,4,FALSE)))</f>
        <v>КМС</v>
      </c>
      <c r="F12" s="50" t="str">
        <f>IF(B12=0," ",VLOOKUP($B12,[1]Спортсмены!$B$1:$H$65536,5,FALSE))</f>
        <v>респ-ка Карелия</v>
      </c>
      <c r="G12" s="55" t="str">
        <f>IF(B12=0," ",VLOOKUP($B12,[1]Спортсмены!$B$1:$H$65536,6,FALSE))</f>
        <v>СДЮСШОР-3</v>
      </c>
      <c r="H12" s="176">
        <v>6.14</v>
      </c>
      <c r="I12" s="176">
        <v>6.3</v>
      </c>
      <c r="J12" s="176">
        <v>6.32</v>
      </c>
      <c r="K12" s="182"/>
      <c r="L12" s="176" t="s">
        <v>237</v>
      </c>
      <c r="M12" s="183" t="s">
        <v>237</v>
      </c>
      <c r="N12" s="183">
        <v>6.1</v>
      </c>
      <c r="O12" s="184">
        <v>6.32</v>
      </c>
      <c r="P12" s="52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2р</v>
      </c>
      <c r="Q12" s="52" t="s">
        <v>31</v>
      </c>
      <c r="R12" s="53" t="str">
        <f>IF(B12=0," ",VLOOKUP($B12,[1]Спортсмены!$B$1:$H$65536,7,FALSE))</f>
        <v>Капусткина О.М., Зноев С.А.</v>
      </c>
    </row>
    <row r="13" spans="1:18">
      <c r="A13" s="52">
        <v>3</v>
      </c>
      <c r="B13" s="29">
        <v>425</v>
      </c>
      <c r="C13" s="50" t="str">
        <f>IF(B13=0," ",VLOOKUP(B13,[1]Спортсмены!B$1:H$65536,2,FALSE))</f>
        <v>Щеглов Даниил</v>
      </c>
      <c r="D13" s="99">
        <f>IF(B13=0," ",VLOOKUP($B13,[1]Спортсмены!$B$1:$H$65536,3,FALSE))</f>
        <v>1995</v>
      </c>
      <c r="E13" s="52" t="str">
        <f>IF(B13=0," ",IF(VLOOKUP($B13,[1]Спортсмены!$B$1:$H$65536,4,FALSE)=0," ",VLOOKUP($B13,[1]Спортсмены!$B$1:$H$65536,4,FALSE)))</f>
        <v>2р</v>
      </c>
      <c r="F13" s="50" t="str">
        <f>IF(B13=0," ",VLOOKUP($B13,[1]Спортсмены!$B$1:$H$65536,5,FALSE))</f>
        <v>Новгородская</v>
      </c>
      <c r="G13" s="55" t="str">
        <f>IF(B13=0," ",VLOOKUP($B13,[1]Спортсмены!$B$1:$H$65536,6,FALSE))</f>
        <v>Великий Новгород, ДЮСШ</v>
      </c>
      <c r="H13" s="176" t="s">
        <v>237</v>
      </c>
      <c r="I13" s="176">
        <v>6.23</v>
      </c>
      <c r="J13" s="176" t="s">
        <v>237</v>
      </c>
      <c r="K13" s="182"/>
      <c r="L13" s="176">
        <v>5.99</v>
      </c>
      <c r="M13" s="183">
        <v>6.07</v>
      </c>
      <c r="N13" s="183">
        <v>5.95</v>
      </c>
      <c r="O13" s="184">
        <v>6.23</v>
      </c>
      <c r="P13" s="52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3р</v>
      </c>
      <c r="Q13" s="52">
        <v>17</v>
      </c>
      <c r="R13" s="50" t="str">
        <f>IF(B13=0," ",VLOOKUP($B13,[1]Спортсмены!$B$1:$H$65536,7,FALSE))</f>
        <v>Семенов А.В.</v>
      </c>
    </row>
    <row r="14" spans="1:18" ht="24" customHeight="1">
      <c r="A14" s="174">
        <v>4</v>
      </c>
      <c r="B14" s="29">
        <v>630</v>
      </c>
      <c r="C14" s="50" t="str">
        <f>IF(B14=0," ",VLOOKUP(B14,[1]Спортсмены!B$1:H$65536,2,FALSE))</f>
        <v>Дергунов Василий</v>
      </c>
      <c r="D14" s="181">
        <f>IF(B14=0," ",VLOOKUP($B14,[1]Спортсмены!$B$1:$H$65536,3,FALSE))</f>
        <v>34955</v>
      </c>
      <c r="E14" s="52" t="str">
        <f>IF(B14=0," ",IF(VLOOKUP($B14,[1]Спортсмены!$B$1:$H$65536,4,FALSE)=0," ",VLOOKUP($B14,[1]Спортсмены!$B$1:$H$65536,4,FALSE)))</f>
        <v>1р</v>
      </c>
      <c r="F14" s="50" t="str">
        <f>IF(B14=0," ",VLOOKUP($B14,[1]Спортсмены!$B$1:$H$65536,5,FALSE))</f>
        <v>Псковская</v>
      </c>
      <c r="G14" s="55" t="str">
        <f>IF(B14=0," ",VLOOKUP($B14,[1]Спортсмены!$B$1:$H$65536,6,FALSE))</f>
        <v>Псков, Юность</v>
      </c>
      <c r="H14" s="176" t="s">
        <v>237</v>
      </c>
      <c r="I14" s="176">
        <v>6.12</v>
      </c>
      <c r="J14" s="176">
        <v>6</v>
      </c>
      <c r="K14" s="182"/>
      <c r="L14" s="176" t="s">
        <v>237</v>
      </c>
      <c r="M14" s="183" t="s">
        <v>237</v>
      </c>
      <c r="N14" s="183">
        <v>6.22</v>
      </c>
      <c r="O14" s="184">
        <v>6.22</v>
      </c>
      <c r="P14" s="52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3р</v>
      </c>
      <c r="Q14" s="52">
        <v>15</v>
      </c>
      <c r="R14" s="53" t="str">
        <f>IF(B14=0," ",VLOOKUP($B14,[1]Спортсмены!$B$1:$H$65536,7,FALSE))</f>
        <v>Нестерова И.А., Михайлов Д.А.</v>
      </c>
    </row>
    <row r="15" spans="1:18">
      <c r="A15" s="52">
        <v>5</v>
      </c>
      <c r="B15" s="29">
        <v>181</v>
      </c>
      <c r="C15" s="50" t="str">
        <f>IF(B15=0," ",VLOOKUP(B15,[1]Спортсмены!B$1:H$65536,2,FALSE))</f>
        <v>Порядин Андрей</v>
      </c>
      <c r="D15" s="99">
        <f>IF(B15=0," ",VLOOKUP($B15,[1]Спортсмены!$B$1:$H$65536,3,FALSE))</f>
        <v>1996</v>
      </c>
      <c r="E15" s="52" t="str">
        <f>IF(B15=0," ",IF(VLOOKUP($B15,[1]Спортсмены!$B$1:$H$65536,4,FALSE)=0," ",VLOOKUP($B15,[1]Спортсмены!$B$1:$H$65536,4,FALSE)))</f>
        <v>2р</v>
      </c>
      <c r="F15" s="50" t="str">
        <f>IF(B15=0," ",VLOOKUP($B15,[1]Спортсмены!$B$1:$H$65536,5,FALSE))</f>
        <v>Архангельская</v>
      </c>
      <c r="G15" s="55" t="str">
        <f>IF(B15=0," ",VLOOKUP($B15,[1]Спортсмены!$B$1:$H$65536,6,FALSE))</f>
        <v>Архангельск, ДЮСШ-1</v>
      </c>
      <c r="H15" s="176">
        <v>5.74</v>
      </c>
      <c r="I15" s="176">
        <v>5.87</v>
      </c>
      <c r="J15" s="176">
        <v>5.75</v>
      </c>
      <c r="K15" s="182"/>
      <c r="L15" s="176">
        <v>5.98</v>
      </c>
      <c r="M15" s="183">
        <v>5.76</v>
      </c>
      <c r="N15" s="183">
        <v>5.79</v>
      </c>
      <c r="O15" s="184">
        <v>5.95</v>
      </c>
      <c r="P15" s="52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3р</v>
      </c>
      <c r="Q15" s="52" t="s">
        <v>31</v>
      </c>
      <c r="R15" s="50" t="str">
        <f>IF(B15=0," ",VLOOKUP($B15,[1]Спортсмены!$B$1:$H$65536,7,FALSE))</f>
        <v>Брюхова О.Б.</v>
      </c>
    </row>
    <row r="16" spans="1:18" ht="24" customHeight="1">
      <c r="A16" s="52">
        <v>6</v>
      </c>
      <c r="B16" s="29">
        <v>629</v>
      </c>
      <c r="C16" s="50" t="str">
        <f>IF(B16=0," ",VLOOKUP(B16,[1]Спортсмены!B$1:H$65536,2,FALSE))</f>
        <v>Павлов Олег</v>
      </c>
      <c r="D16" s="181">
        <f>IF(B16=0," ",VLOOKUP($B16,[1]Спортсмены!$B$1:$H$65536,3,FALSE))</f>
        <v>34828</v>
      </c>
      <c r="E16" s="52" t="str">
        <f>IF(B16=0," ",IF(VLOOKUP($B16,[1]Спортсмены!$B$1:$H$65536,4,FALSE)=0," ",VLOOKUP($B16,[1]Спортсмены!$B$1:$H$65536,4,FALSE)))</f>
        <v>1р</v>
      </c>
      <c r="F16" s="50" t="str">
        <f>IF(B16=0," ",VLOOKUP($B16,[1]Спортсмены!$B$1:$H$65536,5,FALSE))</f>
        <v>Псковская</v>
      </c>
      <c r="G16" s="55" t="str">
        <f>IF(B16=0," ",VLOOKUP($B16,[1]Спортсмены!$B$1:$H$65536,6,FALSE))</f>
        <v>Псков, Юность</v>
      </c>
      <c r="H16" s="176">
        <v>5.56</v>
      </c>
      <c r="I16" s="176">
        <v>5.79</v>
      </c>
      <c r="J16" s="176">
        <v>5.56</v>
      </c>
      <c r="K16" s="182"/>
      <c r="L16" s="176">
        <v>5.82</v>
      </c>
      <c r="M16" s="183">
        <v>5.86</v>
      </c>
      <c r="N16" s="183">
        <v>5.89</v>
      </c>
      <c r="O16" s="184">
        <v>5.89</v>
      </c>
      <c r="P16" s="52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3р</v>
      </c>
      <c r="Q16" s="52">
        <v>14</v>
      </c>
      <c r="R16" s="53" t="str">
        <f>IF(B16=0," ",VLOOKUP($B16,[1]Спортсмены!$B$1:$H$65536,7,FALSE))</f>
        <v>Нестерова И.А., Михайлов Д.А.</v>
      </c>
    </row>
    <row r="17" spans="1:18" ht="15.75" thickBot="1">
      <c r="A17" s="82"/>
      <c r="B17" s="39"/>
      <c r="C17" s="37"/>
      <c r="D17" s="38"/>
      <c r="E17" s="39"/>
      <c r="F17" s="186"/>
      <c r="G17" s="187"/>
      <c r="H17" s="188"/>
      <c r="I17" s="188"/>
      <c r="J17" s="188"/>
      <c r="K17" s="189"/>
      <c r="L17" s="188"/>
      <c r="M17" s="188"/>
      <c r="N17" s="188"/>
      <c r="O17" s="190"/>
      <c r="P17" s="82"/>
      <c r="Q17" s="191"/>
      <c r="R17" s="187"/>
    </row>
    <row r="18" spans="1:18" ht="15.75" thickTop="1">
      <c r="A18" s="87"/>
      <c r="B18" s="90"/>
      <c r="C18" s="65"/>
      <c r="D18" s="104"/>
      <c r="E18" s="90"/>
      <c r="F18" s="93"/>
      <c r="G18" s="65"/>
      <c r="H18" s="104"/>
      <c r="I18" s="104"/>
      <c r="J18" s="104"/>
      <c r="K18" s="104"/>
      <c r="L18" s="104"/>
      <c r="M18" s="104"/>
      <c r="N18" s="104"/>
      <c r="O18" s="192"/>
      <c r="P18" s="87"/>
      <c r="Q18" s="87"/>
      <c r="R18" s="65"/>
    </row>
    <row r="19" spans="1:18" ht="20.25">
      <c r="A19" s="383" t="s">
        <v>38</v>
      </c>
      <c r="B19" s="383"/>
      <c r="C19" s="383"/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</row>
    <row r="20" spans="1:18" ht="15.75">
      <c r="A20" s="418" t="s">
        <v>222</v>
      </c>
      <c r="B20" s="418"/>
      <c r="C20" s="418"/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</row>
    <row r="21" spans="1:18" ht="18">
      <c r="A21" s="412" t="s">
        <v>224</v>
      </c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</row>
    <row r="22" spans="1:18" ht="15.75">
      <c r="A22" s="413" t="s">
        <v>5</v>
      </c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</row>
    <row r="23" spans="1:18" ht="18">
      <c r="A23"/>
      <c r="B23" s="414"/>
      <c r="C23" s="414"/>
      <c r="D23" s="414"/>
      <c r="E23" s="162"/>
      <c r="F23" s="415" t="s">
        <v>61</v>
      </c>
      <c r="G23" s="415"/>
      <c r="H23" s="415"/>
      <c r="I23" s="415"/>
      <c r="J23" s="415"/>
      <c r="K23" s="415"/>
      <c r="L23" s="415"/>
      <c r="M23" s="163"/>
      <c r="N23" s="416" t="s">
        <v>10</v>
      </c>
      <c r="O23" s="416"/>
      <c r="P23" s="416"/>
      <c r="Q23" s="416"/>
      <c r="R23" s="416"/>
    </row>
    <row r="24" spans="1:18" ht="18">
      <c r="A24" s="1" t="s">
        <v>227</v>
      </c>
      <c r="B24" s="165"/>
      <c r="C24" s="165"/>
      <c r="D24" s="159"/>
      <c r="E24" s="162"/>
      <c r="F24" s="162"/>
      <c r="G24" s="166"/>
      <c r="H24" s="167"/>
      <c r="I24" s="168"/>
      <c r="J24" s="169"/>
      <c r="K24" s="169"/>
      <c r="L24" s="406" t="s">
        <v>228</v>
      </c>
      <c r="M24" s="406"/>
      <c r="N24" s="406"/>
      <c r="O24" s="406"/>
      <c r="P24" s="406"/>
      <c r="Q24" s="170"/>
      <c r="R24" s="171" t="s">
        <v>238</v>
      </c>
    </row>
    <row r="25" spans="1:18">
      <c r="A25" s="372" t="s">
        <v>230</v>
      </c>
      <c r="B25" s="379" t="s">
        <v>231</v>
      </c>
      <c r="C25" s="374" t="s">
        <v>232</v>
      </c>
      <c r="D25" s="374" t="s">
        <v>233</v>
      </c>
      <c r="E25" s="372" t="s">
        <v>234</v>
      </c>
      <c r="F25" s="372" t="s">
        <v>22</v>
      </c>
      <c r="G25" s="372" t="s">
        <v>235</v>
      </c>
      <c r="H25" s="409" t="s">
        <v>236</v>
      </c>
      <c r="I25" s="410"/>
      <c r="J25" s="410"/>
      <c r="K25" s="410"/>
      <c r="L25" s="410"/>
      <c r="M25" s="410"/>
      <c r="N25" s="411"/>
      <c r="O25" s="372" t="s">
        <v>24</v>
      </c>
      <c r="P25" s="379" t="s">
        <v>25</v>
      </c>
      <c r="Q25" s="379" t="s">
        <v>26</v>
      </c>
      <c r="R25" s="401" t="s">
        <v>27</v>
      </c>
    </row>
    <row r="26" spans="1:18">
      <c r="A26" s="407"/>
      <c r="B26" s="400"/>
      <c r="C26" s="408"/>
      <c r="D26" s="408"/>
      <c r="E26" s="400"/>
      <c r="F26" s="400"/>
      <c r="G26" s="400"/>
      <c r="H26" s="404">
        <v>1</v>
      </c>
      <c r="I26" s="374">
        <v>2</v>
      </c>
      <c r="J26" s="374">
        <v>3</v>
      </c>
      <c r="K26" s="172"/>
      <c r="L26" s="374">
        <v>4</v>
      </c>
      <c r="M26" s="374">
        <v>5</v>
      </c>
      <c r="N26" s="374">
        <v>6</v>
      </c>
      <c r="O26" s="407"/>
      <c r="P26" s="400"/>
      <c r="Q26" s="400"/>
      <c r="R26" s="402"/>
    </row>
    <row r="27" spans="1:18">
      <c r="A27" s="386"/>
      <c r="B27" s="373"/>
      <c r="C27" s="375"/>
      <c r="D27" s="375"/>
      <c r="E27" s="373"/>
      <c r="F27" s="373"/>
      <c r="G27" s="373"/>
      <c r="H27" s="405"/>
      <c r="I27" s="375"/>
      <c r="J27" s="375"/>
      <c r="K27" s="173"/>
      <c r="L27" s="375"/>
      <c r="M27" s="375"/>
      <c r="N27" s="375"/>
      <c r="O27" s="386"/>
      <c r="P27" s="373"/>
      <c r="Q27" s="373"/>
      <c r="R27" s="403"/>
    </row>
    <row r="28" spans="1:18" ht="27" customHeight="1">
      <c r="A28" s="201">
        <v>1</v>
      </c>
      <c r="B28" s="29">
        <v>404</v>
      </c>
      <c r="C28" s="50" t="str">
        <f>IF(B28=0," ",VLOOKUP(B28,[1]Спортсмены!B$1:H$65536,2,FALSE))</f>
        <v>Куликов Кирилл</v>
      </c>
      <c r="D28" s="181">
        <f>IF(B28=0," ",VLOOKUP($B28,[1]Спортсмены!$B$1:$H$65536,3,FALSE))</f>
        <v>32920</v>
      </c>
      <c r="E28" s="52" t="str">
        <f>IF(B28=0," ",IF(VLOOKUP($B28,[1]Спортсмены!$B$1:$H$65536,4,FALSE)=0," ",VLOOKUP($B28,[1]Спортсмены!$B$1:$H$65536,4,FALSE)))</f>
        <v>КМС</v>
      </c>
      <c r="F28" s="50" t="str">
        <f>IF(B28=0," ",VLOOKUP($B28,[1]Спортсмены!$B$1:$H$65536,5,FALSE))</f>
        <v>респ-ка Карелия</v>
      </c>
      <c r="G28" s="50" t="str">
        <f>IF(B28=0," ",VLOOKUP($B28,[1]Спортсмены!$B$1:$H$65536,6,FALSE))</f>
        <v>СДЮСШОР-3</v>
      </c>
      <c r="H28" s="176">
        <v>6.83</v>
      </c>
      <c r="I28" s="176" t="s">
        <v>237</v>
      </c>
      <c r="J28" s="176">
        <v>6.48</v>
      </c>
      <c r="K28" s="182"/>
      <c r="L28" s="176" t="s">
        <v>237</v>
      </c>
      <c r="M28" s="183">
        <v>6.64</v>
      </c>
      <c r="N28" s="183">
        <v>6.61</v>
      </c>
      <c r="O28" s="184">
        <v>6.83</v>
      </c>
      <c r="P28" s="52" t="str">
        <f>IF(O28=0," ",IF(O28&gt;=[1]Разряды!$C$16,[1]Разряды!$C$3,IF(O28&gt;=[1]Разряды!$D$16,[1]Разряды!$D$3,IF(O28&gt;=[1]Разряды!$E$16,[1]Разряды!$E$3,IF(O28&gt;=[1]Разряды!$F$16,[1]Разряды!$F$3,IF(O28&gt;=[1]Разряды!$G$16,[1]Разряды!$G$3,IF(O28&gt;=[1]Разряды!$H$16,[1]Разряды!$H$3,"б/р")))))))</f>
        <v>1р</v>
      </c>
      <c r="Q28" s="52">
        <v>20</v>
      </c>
      <c r="R28" s="53" t="str">
        <f>IF(B28=0," ",VLOOKUP($B28,[1]Спортсмены!$B$1:$H$65536,7,FALSE))</f>
        <v>Кишкин А.Ю., Зимон О.В., Воробьёв С.А.</v>
      </c>
    </row>
    <row r="29" spans="1:18">
      <c r="A29" s="19">
        <v>2</v>
      </c>
      <c r="B29" s="26">
        <v>366</v>
      </c>
      <c r="C29" s="21" t="str">
        <f>IF(B29=0," ",VLOOKUP(B29,[1]Спортсмены!B$1:H$65536,2,FALSE))</f>
        <v>Козлов Виктор</v>
      </c>
      <c r="D29" s="175">
        <f>IF(B29=0," ",VLOOKUP($B29,[1]Спортсмены!$B$1:$H$65536,3,FALSE))</f>
        <v>33412</v>
      </c>
      <c r="E29" s="23" t="str">
        <f>IF(B29=0," ",IF(VLOOKUP($B29,[1]Спортсмены!$B$1:$H$65536,4,FALSE)=0," ",VLOOKUP($B29,[1]Спортсмены!$B$1:$H$65536,4,FALSE)))</f>
        <v>КМС</v>
      </c>
      <c r="F29" s="21" t="str">
        <f>IF(B29=0," ",VLOOKUP($B29,[1]Спортсмены!$B$1:$H$65536,5,FALSE))</f>
        <v>Псковская</v>
      </c>
      <c r="G29" s="21" t="str">
        <f>IF(B29=0," ",VLOOKUP($B29,[1]Спортсмены!$B$1:$H$65536,6,FALSE))</f>
        <v>Великие Луки</v>
      </c>
      <c r="H29" s="176">
        <v>6.7</v>
      </c>
      <c r="I29" s="176">
        <v>6.62</v>
      </c>
      <c r="J29" s="176">
        <v>6.61</v>
      </c>
      <c r="K29" s="177"/>
      <c r="L29" s="178">
        <v>6.6</v>
      </c>
      <c r="M29" s="179">
        <v>6.49</v>
      </c>
      <c r="N29" s="179">
        <v>6.58</v>
      </c>
      <c r="O29" s="180">
        <v>6.7</v>
      </c>
      <c r="P29" s="52" t="str">
        <f>IF(O29=0," ",IF(O29&gt;=[1]Разряды!$C$16,[1]Разряды!$C$3,IF(O29&gt;=[1]Разряды!$D$16,[1]Разряды!$D$3,IF(O29&gt;=[1]Разряды!$E$16,[1]Разряды!$E$3,IF(O29&gt;=[1]Разряды!$F$16,[1]Разряды!$F$3,IF(O29&gt;=[1]Разряды!$G$16,[1]Разряды!$G$3,IF(O29&gt;=[1]Разряды!$H$16,[1]Разряды!$H$3,"б/р")))))))</f>
        <v>2р</v>
      </c>
      <c r="Q29" s="52">
        <v>0</v>
      </c>
      <c r="R29" s="21" t="str">
        <f>IF(B29=0," ",VLOOKUP($B29,[1]Спортсмены!$B$1:$H$65536,7,FALSE))</f>
        <v>Ершов В.Ю.</v>
      </c>
    </row>
    <row r="30" spans="1:18">
      <c r="A30" s="201">
        <v>3</v>
      </c>
      <c r="B30" s="26">
        <v>326</v>
      </c>
      <c r="C30" s="21" t="str">
        <f>IF(B30=0," ",VLOOKUP(B30,[1]Спортсмены!B$1:H$65536,2,FALSE))</f>
        <v>Лямаев Максим</v>
      </c>
      <c r="D30" s="175">
        <f>IF(B30=0," ",VLOOKUP($B30,[1]Спортсмены!$B$1:$H$65536,3,FALSE))</f>
        <v>33430</v>
      </c>
      <c r="E30" s="23" t="str">
        <f>IF(B30=0," ",IF(VLOOKUP($B30,[1]Спортсмены!$B$1:$H$65536,4,FALSE)=0," ",VLOOKUP($B30,[1]Спортсмены!$B$1:$H$65536,4,FALSE)))</f>
        <v>КМС</v>
      </c>
      <c r="F30" s="21" t="str">
        <f>IF(B30=0," ",VLOOKUP($B30,[1]Спортсмены!$B$1:$H$65536,5,FALSE))</f>
        <v>Ивановская</v>
      </c>
      <c r="G30" s="21" t="str">
        <f>IF(B30=0," ",VLOOKUP($B30,[1]Спортсмены!$B$1:$H$65536,6,FALSE))</f>
        <v>Иваново, ИГХТУ</v>
      </c>
      <c r="H30" s="176">
        <v>6.58</v>
      </c>
      <c r="I30" s="176">
        <v>6.66</v>
      </c>
      <c r="J30" s="176" t="s">
        <v>237</v>
      </c>
      <c r="K30" s="177"/>
      <c r="L30" s="178">
        <v>6.65</v>
      </c>
      <c r="M30" s="179">
        <v>6.67</v>
      </c>
      <c r="N30" s="179" t="s">
        <v>237</v>
      </c>
      <c r="O30" s="180">
        <v>6.67</v>
      </c>
      <c r="P30" s="52" t="str">
        <f>IF(O30=0," ",IF(O30&gt;=[1]Разряды!$C$16,[1]Разряды!$C$3,IF(O30&gt;=[1]Разряды!$D$16,[1]Разряды!$D$3,IF(O30&gt;=[1]Разряды!$E$16,[1]Разряды!$E$3,IF(O30&gt;=[1]Разряды!$F$16,[1]Разряды!$F$3,IF(O30&gt;=[1]Разряды!$G$16,[1]Разряды!$G$3,IF(O30&gt;=[1]Разряды!$H$16,[1]Разряды!$H$3,"б/р")))))))</f>
        <v>2р</v>
      </c>
      <c r="Q30" s="52">
        <v>0</v>
      </c>
      <c r="R30" s="30" t="str">
        <f>IF(B30=0," ",VLOOKUP($B30,[1]Спортсмены!$B$1:$H$65536,7,FALSE))</f>
        <v>Скобцов А.Ф., Мальцев Е.В.</v>
      </c>
    </row>
    <row r="31" spans="1:18" ht="15.75" thickBot="1">
      <c r="A31" s="82"/>
      <c r="B31" s="39"/>
      <c r="C31" s="37"/>
      <c r="D31" s="38"/>
      <c r="E31" s="39"/>
      <c r="F31" s="186"/>
      <c r="G31" s="187"/>
      <c r="H31" s="188"/>
      <c r="I31" s="188"/>
      <c r="J31" s="188"/>
      <c r="K31" s="189"/>
      <c r="L31" s="188"/>
      <c r="M31" s="188"/>
      <c r="N31" s="188"/>
      <c r="O31" s="190"/>
      <c r="P31" s="82"/>
      <c r="Q31" s="191"/>
      <c r="R31" s="187"/>
    </row>
    <row r="32" spans="1:18" ht="18.75" thickTop="1">
      <c r="A32"/>
      <c r="B32" s="414"/>
      <c r="C32" s="414"/>
      <c r="D32" s="414"/>
      <c r="E32" s="162"/>
      <c r="F32" s="415" t="s">
        <v>63</v>
      </c>
      <c r="G32" s="415"/>
      <c r="H32" s="415"/>
      <c r="I32" s="415"/>
      <c r="J32" s="415"/>
      <c r="K32" s="415"/>
      <c r="L32" s="415"/>
      <c r="M32" s="163"/>
      <c r="N32" s="416" t="s">
        <v>10</v>
      </c>
      <c r="O32" s="416"/>
      <c r="P32" s="416"/>
      <c r="Q32" s="416"/>
      <c r="R32" s="416"/>
    </row>
    <row r="33" spans="1:18" ht="18">
      <c r="A33"/>
      <c r="B33" s="202"/>
      <c r="C33" s="202"/>
      <c r="D33" s="202"/>
      <c r="E33" s="162"/>
      <c r="F33" s="162"/>
      <c r="G33" s="203"/>
      <c r="H33" s="203"/>
      <c r="I33" s="203"/>
      <c r="J33" s="203"/>
      <c r="K33" s="203"/>
      <c r="L33" s="203"/>
      <c r="M33" s="163"/>
      <c r="N33" s="153"/>
      <c r="O33" s="153"/>
      <c r="P33" s="153"/>
      <c r="Q33" s="153"/>
      <c r="R33" s="153"/>
    </row>
    <row r="34" spans="1:18" ht="18">
      <c r="A34" s="1" t="s">
        <v>227</v>
      </c>
      <c r="B34" s="165"/>
      <c r="C34" s="165"/>
      <c r="D34" s="159"/>
      <c r="E34" s="162"/>
      <c r="F34" s="162"/>
      <c r="G34" s="166"/>
      <c r="H34" s="167"/>
      <c r="I34" s="168"/>
      <c r="J34" s="169"/>
      <c r="K34" s="169"/>
      <c r="L34" s="406" t="s">
        <v>228</v>
      </c>
      <c r="M34" s="406"/>
      <c r="N34" s="406"/>
      <c r="O34" s="406"/>
      <c r="P34" s="406"/>
      <c r="Q34" s="170"/>
      <c r="R34" s="171" t="s">
        <v>238</v>
      </c>
    </row>
    <row r="35" spans="1:18">
      <c r="A35" s="372" t="s">
        <v>230</v>
      </c>
      <c r="B35" s="379" t="s">
        <v>231</v>
      </c>
      <c r="C35" s="374" t="s">
        <v>232</v>
      </c>
      <c r="D35" s="374" t="s">
        <v>233</v>
      </c>
      <c r="E35" s="372" t="s">
        <v>234</v>
      </c>
      <c r="F35" s="372" t="s">
        <v>22</v>
      </c>
      <c r="G35" s="372" t="s">
        <v>235</v>
      </c>
      <c r="H35" s="409" t="s">
        <v>236</v>
      </c>
      <c r="I35" s="410"/>
      <c r="J35" s="410"/>
      <c r="K35" s="410"/>
      <c r="L35" s="410"/>
      <c r="M35" s="410"/>
      <c r="N35" s="411"/>
      <c r="O35" s="372" t="s">
        <v>24</v>
      </c>
      <c r="P35" s="379" t="s">
        <v>25</v>
      </c>
      <c r="Q35" s="379" t="s">
        <v>26</v>
      </c>
      <c r="R35" s="401" t="s">
        <v>27</v>
      </c>
    </row>
    <row r="36" spans="1:18">
      <c r="A36" s="407"/>
      <c r="B36" s="400"/>
      <c r="C36" s="408"/>
      <c r="D36" s="408"/>
      <c r="E36" s="400"/>
      <c r="F36" s="400"/>
      <c r="G36" s="400"/>
      <c r="H36" s="404">
        <v>1</v>
      </c>
      <c r="I36" s="374">
        <v>2</v>
      </c>
      <c r="J36" s="374">
        <v>3</v>
      </c>
      <c r="K36" s="172"/>
      <c r="L36" s="374">
        <v>4</v>
      </c>
      <c r="M36" s="374">
        <v>5</v>
      </c>
      <c r="N36" s="374">
        <v>6</v>
      </c>
      <c r="O36" s="407"/>
      <c r="P36" s="400"/>
      <c r="Q36" s="400"/>
      <c r="R36" s="402"/>
    </row>
    <row r="37" spans="1:18">
      <c r="A37" s="386"/>
      <c r="B37" s="373"/>
      <c r="C37" s="375"/>
      <c r="D37" s="375"/>
      <c r="E37" s="373"/>
      <c r="F37" s="373"/>
      <c r="G37" s="373"/>
      <c r="H37" s="405"/>
      <c r="I37" s="375"/>
      <c r="J37" s="375"/>
      <c r="K37" s="173"/>
      <c r="L37" s="375"/>
      <c r="M37" s="375"/>
      <c r="N37" s="375"/>
      <c r="O37" s="386"/>
      <c r="P37" s="373"/>
      <c r="Q37" s="373"/>
      <c r="R37" s="403"/>
    </row>
    <row r="38" spans="1:18">
      <c r="A38" s="193">
        <v>1</v>
      </c>
      <c r="B38" s="26">
        <v>320</v>
      </c>
      <c r="C38" s="21" t="str">
        <f>IF(B38=0," ",VLOOKUP(B38,[1]Спортсмены!B$1:H$65536,2,FALSE))</f>
        <v>Лебедев Никита</v>
      </c>
      <c r="D38" s="175">
        <f>IF(B38=0," ",VLOOKUP($B38,[1]Спортсмены!$B$1:$H$65536,3,FALSE))</f>
        <v>31154</v>
      </c>
      <c r="E38" s="23" t="str">
        <f>IF(B38=0," ",IF(VLOOKUP($B38,[1]Спортсмены!$B$1:$H$65536,4,FALSE)=0," ",VLOOKUP($B38,[1]Спортсмены!$B$1:$H$65536,4,FALSE)))</f>
        <v>МС</v>
      </c>
      <c r="F38" s="21" t="str">
        <f>IF(B38=0," ",VLOOKUP($B38,[1]Спортсмены!$B$1:$H$65536,5,FALSE))</f>
        <v>Ивановская</v>
      </c>
      <c r="G38" s="21" t="str">
        <f>IF(B38=0," ",VLOOKUP($B38,[1]Спортсмены!$B$1:$H$65536,6,FALSE))</f>
        <v>Иваново, Профсоюзы</v>
      </c>
      <c r="H38" s="176">
        <v>6.93</v>
      </c>
      <c r="I38" s="176">
        <v>7.01</v>
      </c>
      <c r="J38" s="176" t="s">
        <v>237</v>
      </c>
      <c r="K38" s="177"/>
      <c r="L38" s="178">
        <v>7.17</v>
      </c>
      <c r="M38" s="179" t="s">
        <v>237</v>
      </c>
      <c r="N38" s="179">
        <v>7.04</v>
      </c>
      <c r="O38" s="180">
        <v>7.17</v>
      </c>
      <c r="P38" s="52" t="str">
        <f>IF(O38=0," ",IF(O38&gt;=[1]Разряды!$C$16,[1]Разряды!$C$3,IF(O38&gt;=[1]Разряды!$D$16,[1]Разряды!$D$3,IF(O38&gt;=[1]Разряды!$E$16,[1]Разряды!$E$3,IF(O38&gt;=[1]Разряды!$F$16,[1]Разряды!$F$3,IF(O38&gt;=[1]Разряды!$G$16,[1]Разряды!$G$3,IF(O38&gt;=[1]Разряды!$H$16,[1]Разряды!$H$3,"б/р")))))))</f>
        <v>кмс</v>
      </c>
      <c r="Q38" s="52">
        <v>20</v>
      </c>
      <c r="R38" s="21" t="str">
        <f>IF(H38=0," ",VLOOKUP($B38,[1]Спортсмены!$B$1:$H$65536,7,FALSE))</f>
        <v>Чахунов Е.И.</v>
      </c>
    </row>
    <row r="39" spans="1:18" ht="16.5" thickBot="1">
      <c r="A39" s="82"/>
      <c r="B39" s="39"/>
      <c r="C39" s="186"/>
      <c r="D39" s="155"/>
      <c r="E39" s="39"/>
      <c r="F39" s="186"/>
      <c r="G39" s="194"/>
      <c r="H39" s="195"/>
      <c r="I39" s="195"/>
      <c r="J39" s="195"/>
      <c r="K39" s="189"/>
      <c r="L39" s="188"/>
      <c r="M39" s="196"/>
      <c r="N39" s="196"/>
      <c r="O39" s="197"/>
      <c r="P39" s="198"/>
      <c r="Q39" s="199"/>
      <c r="R39" s="187"/>
    </row>
    <row r="40" spans="1:18" ht="15.75" thickTop="1">
      <c r="A40"/>
      <c r="C40"/>
      <c r="D40"/>
      <c r="G40"/>
    </row>
    <row r="41" spans="1:18" ht="22.5">
      <c r="A41" s="382" t="s">
        <v>1</v>
      </c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</row>
    <row r="42" spans="1:18" ht="20.25">
      <c r="A42" s="383" t="s">
        <v>3</v>
      </c>
      <c r="B42" s="383"/>
      <c r="C42" s="383"/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</row>
    <row r="43" spans="1:18" ht="15.75">
      <c r="A43" s="1" t="s">
        <v>239</v>
      </c>
      <c r="B43" s="158"/>
      <c r="C43" s="158"/>
      <c r="D43" s="418" t="s">
        <v>222</v>
      </c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</row>
    <row r="44" spans="1:18" ht="18">
      <c r="A44" s="1" t="s">
        <v>240</v>
      </c>
      <c r="B44" s="159"/>
      <c r="C44" s="159"/>
      <c r="D44" s="412" t="s">
        <v>224</v>
      </c>
      <c r="E44" s="412"/>
      <c r="F44" s="412"/>
      <c r="G44" s="412"/>
      <c r="H44" s="412"/>
      <c r="I44" s="412"/>
      <c r="J44" s="412"/>
      <c r="K44" s="412"/>
      <c r="L44" s="412"/>
      <c r="M44" s="412"/>
      <c r="N44" s="412"/>
      <c r="O44" s="412"/>
      <c r="P44" s="412"/>
      <c r="Q44" s="412"/>
      <c r="R44" s="412"/>
    </row>
    <row r="45" spans="1:18" ht="15.75">
      <c r="A45" s="1" t="s">
        <v>241</v>
      </c>
      <c r="B45" s="160"/>
      <c r="C45" s="160"/>
      <c r="D45" s="413" t="s">
        <v>5</v>
      </c>
      <c r="E45" s="413"/>
      <c r="F45" s="413"/>
      <c r="G45" s="413"/>
      <c r="H45" s="413"/>
      <c r="I45" s="413"/>
      <c r="J45" s="413"/>
      <c r="K45" s="413"/>
      <c r="L45" s="413"/>
      <c r="M45" s="413"/>
      <c r="N45" s="413"/>
      <c r="O45" s="413"/>
      <c r="P45" s="413"/>
      <c r="Q45" s="413"/>
      <c r="R45" s="413"/>
    </row>
    <row r="46" spans="1:18" ht="18">
      <c r="A46" s="7" t="s">
        <v>242</v>
      </c>
      <c r="B46" s="204"/>
      <c r="C46" s="204"/>
      <c r="D46" s="204"/>
      <c r="E46" s="162"/>
      <c r="F46" s="415" t="s">
        <v>30</v>
      </c>
      <c r="G46" s="415"/>
      <c r="H46" s="415"/>
      <c r="I46" s="415"/>
      <c r="J46" s="415"/>
      <c r="K46" s="415"/>
      <c r="L46" s="415"/>
      <c r="M46" s="163"/>
      <c r="N46" s="416" t="s">
        <v>10</v>
      </c>
      <c r="O46" s="416"/>
      <c r="P46" s="416"/>
      <c r="Q46" s="416"/>
      <c r="R46" s="416"/>
    </row>
    <row r="47" spans="1:18" ht="18">
      <c r="A47" s="1" t="s">
        <v>243</v>
      </c>
      <c r="B47" s="165"/>
      <c r="C47" s="165"/>
      <c r="D47" s="159"/>
      <c r="E47" s="162"/>
      <c r="F47" s="162"/>
      <c r="G47" s="166"/>
      <c r="H47" s="167"/>
      <c r="I47" s="168"/>
      <c r="J47" s="169"/>
      <c r="K47" s="169"/>
      <c r="L47" s="406" t="s">
        <v>228</v>
      </c>
      <c r="M47" s="406"/>
      <c r="N47" s="406"/>
      <c r="O47" s="406"/>
      <c r="P47" s="406"/>
      <c r="Q47" s="417" t="s">
        <v>244</v>
      </c>
      <c r="R47" s="417"/>
    </row>
    <row r="48" spans="1:18">
      <c r="A48" s="372" t="s">
        <v>230</v>
      </c>
      <c r="B48" s="379" t="s">
        <v>231</v>
      </c>
      <c r="C48" s="401" t="s">
        <v>19</v>
      </c>
      <c r="D48" s="374" t="s">
        <v>233</v>
      </c>
      <c r="E48" s="372" t="s">
        <v>234</v>
      </c>
      <c r="F48" s="372" t="s">
        <v>22</v>
      </c>
      <c r="G48" s="372" t="s">
        <v>235</v>
      </c>
      <c r="H48" s="409" t="s">
        <v>236</v>
      </c>
      <c r="I48" s="410"/>
      <c r="J48" s="410"/>
      <c r="K48" s="410"/>
      <c r="L48" s="410"/>
      <c r="M48" s="410"/>
      <c r="N48" s="411"/>
      <c r="O48" s="372" t="s">
        <v>24</v>
      </c>
      <c r="P48" s="379" t="s">
        <v>25</v>
      </c>
      <c r="Q48" s="379" t="s">
        <v>26</v>
      </c>
      <c r="R48" s="401" t="s">
        <v>27</v>
      </c>
    </row>
    <row r="49" spans="1:18">
      <c r="A49" s="407"/>
      <c r="B49" s="400"/>
      <c r="C49" s="408"/>
      <c r="D49" s="408"/>
      <c r="E49" s="400"/>
      <c r="F49" s="400"/>
      <c r="G49" s="400"/>
      <c r="H49" s="404">
        <v>1</v>
      </c>
      <c r="I49" s="374">
        <v>2</v>
      </c>
      <c r="J49" s="374">
        <v>3</v>
      </c>
      <c r="K49" s="172"/>
      <c r="L49" s="374">
        <v>4</v>
      </c>
      <c r="M49" s="374">
        <v>5</v>
      </c>
      <c r="N49" s="374">
        <v>6</v>
      </c>
      <c r="O49" s="407"/>
      <c r="P49" s="400"/>
      <c r="Q49" s="400"/>
      <c r="R49" s="402"/>
    </row>
    <row r="50" spans="1:18">
      <c r="A50" s="386"/>
      <c r="B50" s="373"/>
      <c r="C50" s="375"/>
      <c r="D50" s="375"/>
      <c r="E50" s="373"/>
      <c r="F50" s="373"/>
      <c r="G50" s="373"/>
      <c r="H50" s="405"/>
      <c r="I50" s="375"/>
      <c r="J50" s="375"/>
      <c r="K50" s="173"/>
      <c r="L50" s="375"/>
      <c r="M50" s="375"/>
      <c r="N50" s="375"/>
      <c r="O50" s="386"/>
      <c r="P50" s="373"/>
      <c r="Q50" s="373"/>
      <c r="R50" s="403"/>
    </row>
    <row r="51" spans="1:18">
      <c r="A51" s="19">
        <v>1</v>
      </c>
      <c r="B51" s="20">
        <v>341</v>
      </c>
      <c r="C51" s="21" t="str">
        <f>IF(B51=0," ",VLOOKUP(B51,[1]Женщины!B$1:H$65536,2,FALSE))</f>
        <v>Сысуева Мария</v>
      </c>
      <c r="D51" s="175">
        <f>IF(B51=0," ",VLOOKUP($B51,[1]Женщины!$B$1:$H$65536,3,FALSE))</f>
        <v>34767</v>
      </c>
      <c r="E51" s="23" t="str">
        <f>IF(B51=0," ",IF(VLOOKUP($B51,[1]Женщины!$B$1:$H$65536,4,FALSE)=0," ",VLOOKUP($B51,[1]Женщины!$B$1:$H$65536,4,FALSE)))</f>
        <v>2р</v>
      </c>
      <c r="F51" s="21" t="str">
        <f>IF(B51=0," ",VLOOKUP($B51,[1]Женщины!$B$1:$H$65536,5,FALSE))</f>
        <v>Ивановская</v>
      </c>
      <c r="G51" s="30" t="str">
        <f>IF(B51=0," ",VLOOKUP($B51,[1]Женщины!$B$1:$H$65536,6,FALSE))</f>
        <v>Кинешма, СДЮСШОР</v>
      </c>
      <c r="H51" s="205" t="s">
        <v>237</v>
      </c>
      <c r="I51" s="179">
        <v>5.1100000000000003</v>
      </c>
      <c r="J51" s="206">
        <v>5.13</v>
      </c>
      <c r="K51" s="177"/>
      <c r="L51" s="207">
        <v>5.09</v>
      </c>
      <c r="M51" s="206">
        <v>4.26</v>
      </c>
      <c r="N51" s="205" t="s">
        <v>237</v>
      </c>
      <c r="O51" s="208">
        <v>5.13</v>
      </c>
      <c r="P51" s="26" t="str">
        <f>IF(O51=0," ",IF(O51&gt;=[1]Разряды!$D$42,[1]Разряды!$D$3,IF(O51&gt;=[1]Разряды!$E$42,[1]Разряды!$E$3,IF(O51&gt;=[1]Разряды!$F$42,[1]Разряды!$F$3,IF(O51&gt;=[1]Разряды!$G$42,[1]Разряды!$G$3,IF(O51&gt;=[1]Разряды!$H$42,[1]Разряды!$H$3,IF(O51&gt;=[1]Разряды!$I$42,[1]Разряды!$I$3,IF(O51&gt;=[1]Разряды!$J$42,[1]Разряды!$J$3,"б/р"))))))))</f>
        <v>3р</v>
      </c>
      <c r="Q51" s="26">
        <v>20</v>
      </c>
      <c r="R51" s="21" t="str">
        <f>IF(B51=0," ",VLOOKUP($B51,[1]Женщины!$B$1:$H$65536,7,FALSE))</f>
        <v>Голубева М.А.</v>
      </c>
    </row>
    <row r="52" spans="1:18">
      <c r="A52" s="19">
        <v>2</v>
      </c>
      <c r="B52" s="20">
        <v>177</v>
      </c>
      <c r="C52" s="21" t="str">
        <f>IF(B52=0," ",VLOOKUP(B52,[1]Женщины!B$1:H$65536,2,FALSE))</f>
        <v>Жукова Марина</v>
      </c>
      <c r="D52" s="23">
        <f>IF(B52=0," ",VLOOKUP($B52,[1]Женщины!$B$1:$H$65536,3,FALSE))</f>
        <v>1998</v>
      </c>
      <c r="E52" s="23" t="str">
        <f>IF(B52=0," ",IF(VLOOKUP($B52,[1]Женщины!$B$1:$H$65536,4,FALSE)=0," ",VLOOKUP($B52,[1]Женщины!$B$1:$H$65536,4,FALSE)))</f>
        <v>1р</v>
      </c>
      <c r="F52" s="21" t="str">
        <f>IF(B52=0," ",VLOOKUP($B52,[1]Женщины!$B$1:$H$65536,5,FALSE))</f>
        <v>Архангельская</v>
      </c>
      <c r="G52" s="30" t="str">
        <f>IF(B52=0," ",VLOOKUP($B52,[1]Женщины!$B$1:$H$65536,6,FALSE))</f>
        <v>Архангельск, ДЮСШ-1</v>
      </c>
      <c r="H52" s="205">
        <v>5.09</v>
      </c>
      <c r="I52" s="179">
        <v>4.75</v>
      </c>
      <c r="J52" s="206">
        <v>4.32</v>
      </c>
      <c r="K52" s="177"/>
      <c r="L52" s="207">
        <v>4.71</v>
      </c>
      <c r="M52" s="206">
        <v>4.7</v>
      </c>
      <c r="N52" s="205">
        <v>5.12</v>
      </c>
      <c r="O52" s="208">
        <v>5.12</v>
      </c>
      <c r="P52" s="26" t="str">
        <f>IF(O52=0," ",IF(O52&gt;=[1]Разряды!$D$42,[1]Разряды!$D$3,IF(O52&gt;=[1]Разряды!$E$42,[1]Разряды!$E$3,IF(O52&gt;=[1]Разряды!$F$42,[1]Разряды!$F$3,IF(O52&gt;=[1]Разряды!$G$42,[1]Разряды!$G$3,IF(O52&gt;=[1]Разряды!$H$42,[1]Разряды!$H$3,IF(O52&gt;=[1]Разряды!$I$42,[1]Разряды!$I$3,IF(O52&gt;=[1]Разряды!$J$42,[1]Разряды!$J$3,"б/р"))))))))</f>
        <v>3р</v>
      </c>
      <c r="Q52" s="23" t="s">
        <v>31</v>
      </c>
      <c r="R52" s="21" t="str">
        <f>IF(B52=0," ",VLOOKUP($B52,[1]Женщины!$B$1:$H$65536,7,FALSE))</f>
        <v>Брюхова О.Б.</v>
      </c>
    </row>
    <row r="53" spans="1:18">
      <c r="A53" s="19">
        <v>3</v>
      </c>
      <c r="B53" s="20">
        <v>418</v>
      </c>
      <c r="C53" s="21" t="str">
        <f>IF(B53=0," ",VLOOKUP(B53,[1]Женщины!B$1:H$65536,2,FALSE))</f>
        <v>Осина Анастасия</v>
      </c>
      <c r="D53" s="23">
        <f>IF(B53=0," ",VLOOKUP($B53,[1]Женщины!$B$1:$H$65536,3,FALSE))</f>
        <v>1996</v>
      </c>
      <c r="E53" s="23" t="str">
        <f>IF(B53=0," ",IF(VLOOKUP($B53,[1]Женщины!$B$1:$H$65536,4,FALSE)=0," ",VLOOKUP($B53,[1]Женщины!$B$1:$H$65536,4,FALSE)))</f>
        <v>2р</v>
      </c>
      <c r="F53" s="21" t="str">
        <f>IF(B53=0," ",VLOOKUP($B53,[1]Женщины!$B$1:$H$65536,5,FALSE))</f>
        <v>Новгородская</v>
      </c>
      <c r="G53" s="30" t="str">
        <f>IF(B53=0," ",VLOOKUP($B53,[1]Женщины!$B$1:$H$65536,6,FALSE))</f>
        <v>Великий Новгород, ДЮСШ</v>
      </c>
      <c r="H53" s="205" t="s">
        <v>237</v>
      </c>
      <c r="I53" s="179">
        <v>4.76</v>
      </c>
      <c r="J53" s="206">
        <v>4.7</v>
      </c>
      <c r="K53" s="177"/>
      <c r="L53" s="207">
        <v>4.7</v>
      </c>
      <c r="M53" s="206">
        <v>4.75</v>
      </c>
      <c r="N53" s="205">
        <v>4.6900000000000004</v>
      </c>
      <c r="O53" s="208">
        <v>4.76</v>
      </c>
      <c r="P53" s="26" t="str">
        <f>IF(O53=0," ",IF(O53&gt;=[1]Разряды!$D$42,[1]Разряды!$D$3,IF(O53&gt;=[1]Разряды!$E$42,[1]Разряды!$E$3,IF(O53&gt;=[1]Разряды!$F$42,[1]Разряды!$F$3,IF(O53&gt;=[1]Разряды!$G$42,[1]Разряды!$G$3,IF(O53&gt;=[1]Разряды!$H$42,[1]Разряды!$H$3,IF(O53&gt;=[1]Разряды!$I$42,[1]Разряды!$I$3,IF(O53&gt;=[1]Разряды!$J$42,[1]Разряды!$J$3,"б/р"))))))))</f>
        <v>3р</v>
      </c>
      <c r="Q53" s="26">
        <v>17</v>
      </c>
      <c r="R53" s="21" t="str">
        <f>IF(B53=0," ",VLOOKUP($B53,[1]Женщины!$B$1:$H$65536,7,FALSE))</f>
        <v>Савенков П.А.</v>
      </c>
    </row>
    <row r="54" spans="1:18" ht="16.5" thickBot="1">
      <c r="A54" s="209"/>
      <c r="B54" s="209"/>
      <c r="C54" s="210"/>
      <c r="D54" s="211"/>
      <c r="E54" s="211"/>
      <c r="F54" s="210"/>
      <c r="G54" s="210"/>
      <c r="H54" s="195"/>
      <c r="I54" s="195"/>
      <c r="J54" s="195"/>
      <c r="K54" s="189"/>
      <c r="L54" s="188"/>
      <c r="M54" s="196"/>
      <c r="N54" s="196"/>
      <c r="O54" s="212"/>
      <c r="P54" s="209"/>
      <c r="Q54" s="209"/>
      <c r="R54" s="213"/>
    </row>
    <row r="55" spans="1:18" ht="16.5" thickTop="1">
      <c r="A55" s="214"/>
      <c r="B55" s="214"/>
      <c r="C55" s="215"/>
      <c r="D55" s="216"/>
      <c r="E55" s="216"/>
      <c r="F55" s="215"/>
      <c r="G55" s="215"/>
      <c r="H55" s="200"/>
      <c r="I55" s="200"/>
      <c r="J55" s="200"/>
      <c r="K55" s="200"/>
      <c r="L55" s="200"/>
      <c r="M55" s="200"/>
      <c r="N55" s="200"/>
      <c r="O55" s="217"/>
      <c r="P55" s="214"/>
      <c r="Q55" s="214"/>
      <c r="R55" s="218"/>
    </row>
    <row r="56" spans="1:18" ht="18">
      <c r="A56"/>
      <c r="B56" s="414"/>
      <c r="C56" s="414"/>
      <c r="D56" s="414"/>
      <c r="E56" s="162"/>
      <c r="F56" s="415" t="s">
        <v>34</v>
      </c>
      <c r="G56" s="415"/>
      <c r="H56" s="415"/>
      <c r="I56" s="415"/>
      <c r="J56" s="415"/>
      <c r="K56" s="415"/>
      <c r="L56" s="415"/>
      <c r="M56" s="163"/>
      <c r="N56" s="416" t="s">
        <v>10</v>
      </c>
      <c r="O56" s="416"/>
      <c r="P56" s="416"/>
      <c r="Q56" s="416"/>
      <c r="R56" s="416"/>
    </row>
    <row r="57" spans="1:18" ht="18">
      <c r="A57" s="1" t="s">
        <v>243</v>
      </c>
      <c r="B57" s="165"/>
      <c r="C57" s="165"/>
      <c r="D57" s="159"/>
      <c r="E57" s="162"/>
      <c r="F57" s="162"/>
      <c r="G57" s="166"/>
      <c r="H57" s="167"/>
      <c r="I57" s="168"/>
      <c r="J57" s="169"/>
      <c r="K57" s="169"/>
      <c r="L57" s="406" t="s">
        <v>228</v>
      </c>
      <c r="M57" s="406"/>
      <c r="N57" s="406"/>
      <c r="O57" s="406"/>
      <c r="P57" s="406"/>
      <c r="Q57" s="417" t="s">
        <v>244</v>
      </c>
      <c r="R57" s="417"/>
    </row>
    <row r="58" spans="1:18">
      <c r="A58" s="372" t="s">
        <v>230</v>
      </c>
      <c r="B58" s="379" t="s">
        <v>231</v>
      </c>
      <c r="C58" s="401" t="s">
        <v>19</v>
      </c>
      <c r="D58" s="374" t="s">
        <v>233</v>
      </c>
      <c r="E58" s="372" t="s">
        <v>234</v>
      </c>
      <c r="F58" s="372" t="s">
        <v>22</v>
      </c>
      <c r="G58" s="372" t="s">
        <v>235</v>
      </c>
      <c r="H58" s="409" t="s">
        <v>236</v>
      </c>
      <c r="I58" s="410"/>
      <c r="J58" s="410"/>
      <c r="K58" s="410"/>
      <c r="L58" s="410"/>
      <c r="M58" s="410"/>
      <c r="N58" s="411"/>
      <c r="O58" s="372" t="s">
        <v>24</v>
      </c>
      <c r="P58" s="379" t="s">
        <v>25</v>
      </c>
      <c r="Q58" s="379" t="s">
        <v>26</v>
      </c>
      <c r="R58" s="401" t="s">
        <v>27</v>
      </c>
    </row>
    <row r="59" spans="1:18">
      <c r="A59" s="407"/>
      <c r="B59" s="400"/>
      <c r="C59" s="408"/>
      <c r="D59" s="408"/>
      <c r="E59" s="400"/>
      <c r="F59" s="400"/>
      <c r="G59" s="400"/>
      <c r="H59" s="404">
        <v>1</v>
      </c>
      <c r="I59" s="374">
        <v>2</v>
      </c>
      <c r="J59" s="374">
        <v>3</v>
      </c>
      <c r="K59" s="172"/>
      <c r="L59" s="374">
        <v>4</v>
      </c>
      <c r="M59" s="374">
        <v>5</v>
      </c>
      <c r="N59" s="374">
        <v>6</v>
      </c>
      <c r="O59" s="407"/>
      <c r="P59" s="400"/>
      <c r="Q59" s="400"/>
      <c r="R59" s="402"/>
    </row>
    <row r="60" spans="1:18">
      <c r="A60" s="386"/>
      <c r="B60" s="373"/>
      <c r="C60" s="375"/>
      <c r="D60" s="375"/>
      <c r="E60" s="373"/>
      <c r="F60" s="373"/>
      <c r="G60" s="373"/>
      <c r="H60" s="405"/>
      <c r="I60" s="375"/>
      <c r="J60" s="375"/>
      <c r="K60" s="173"/>
      <c r="L60" s="375"/>
      <c r="M60" s="375"/>
      <c r="N60" s="375"/>
      <c r="O60" s="386"/>
      <c r="P60" s="373"/>
      <c r="Q60" s="373"/>
      <c r="R60" s="403"/>
    </row>
    <row r="61" spans="1:18">
      <c r="A61" s="19">
        <v>1</v>
      </c>
      <c r="B61" s="20">
        <v>193</v>
      </c>
      <c r="C61" s="21" t="str">
        <f>IF(B61=0," ",VLOOKUP(B61,[1]Женщины!B$1:H$65536,2,FALSE))</f>
        <v>Васильченко Надежда</v>
      </c>
      <c r="D61" s="175">
        <f>IF(B61=0," ",VLOOKUP($B61,[1]Женщины!$B$1:$H$65536,3,FALSE))</f>
        <v>34632</v>
      </c>
      <c r="E61" s="23" t="str">
        <f>IF(B61=0," ",IF(VLOOKUP($B61,[1]Женщины!$B$1:$H$65536,4,FALSE)=0," ",VLOOKUP($B61,[1]Женщины!$B$1:$H$65536,4,FALSE)))</f>
        <v>КМС</v>
      </c>
      <c r="F61" s="21" t="str">
        <f>IF(B61=0," ",VLOOKUP($B61,[1]Женщины!$B$1:$H$65536,5,FALSE))</f>
        <v>Калининградская</v>
      </c>
      <c r="G61" s="30" t="str">
        <f>IF(B61=0," ",VLOOKUP($B61,[1]Женщины!$B$1:$H$65536,6,FALSE))</f>
        <v>Калининград, СДЮСШОР-4</v>
      </c>
      <c r="H61" s="205">
        <v>5.22</v>
      </c>
      <c r="I61" s="179">
        <v>5.33</v>
      </c>
      <c r="J61" s="206">
        <v>5.32</v>
      </c>
      <c r="K61" s="177"/>
      <c r="L61" s="207">
        <v>5.53</v>
      </c>
      <c r="M61" s="206">
        <v>5.5</v>
      </c>
      <c r="N61" s="205">
        <v>5.57</v>
      </c>
      <c r="O61" s="208">
        <v>5.57</v>
      </c>
      <c r="P61" s="26" t="str">
        <f>IF(O61=0," ",IF(O61&gt;=[1]Разряды!$D$42,[1]Разряды!$D$3,IF(O61&gt;=[1]Разряды!$E$42,[1]Разряды!$E$3,IF(O61&gt;=[1]Разряды!$F$42,[1]Разряды!$F$3,IF(O61&gt;=[1]Разряды!$G$42,[1]Разряды!$G$3,IF(O61&gt;=[1]Разряды!$H$42,[1]Разряды!$H$3,IF(O61&gt;=[1]Разряды!$I$42,[1]Разряды!$I$3,IF(O61&gt;=[1]Разряды!$J$42,[1]Разряды!$J$3,"б/р"))))))))</f>
        <v>2р</v>
      </c>
      <c r="Q61" s="26">
        <v>20</v>
      </c>
      <c r="R61" s="21" t="str">
        <f>IF(B61=0," ",VLOOKUP($B61,[1]Женщины!$B$1:$H$65536,7,FALSE))</f>
        <v>Балашовы В.А., С.Г.</v>
      </c>
    </row>
    <row r="62" spans="1:18">
      <c r="A62" s="19">
        <v>2</v>
      </c>
      <c r="B62" s="20">
        <v>167</v>
      </c>
      <c r="C62" s="21" t="str">
        <f>IF(B62=0," ",VLOOKUP(B62,[1]Женщины!B$1:H$65536,2,FALSE))</f>
        <v>Кончакова Дарья</v>
      </c>
      <c r="D62" s="175">
        <f>IF(B62=0," ",VLOOKUP($B62,[1]Женщины!$B$1:$H$65536,3,FALSE))</f>
        <v>34611</v>
      </c>
      <c r="E62" s="23" t="str">
        <f>IF(B62=0," ",IF(VLOOKUP($B62,[1]Женщины!$B$1:$H$65536,4,FALSE)=0," ",VLOOKUP($B62,[1]Женщины!$B$1:$H$65536,4,FALSE)))</f>
        <v>1р</v>
      </c>
      <c r="F62" s="21" t="str">
        <f>IF(B62=0," ",VLOOKUP($B62,[1]Женщины!$B$1:$H$65536,5,FALSE))</f>
        <v>Архангельская</v>
      </c>
      <c r="G62" s="30" t="str">
        <f>IF(B62=0," ",VLOOKUP($B62,[1]Женщины!$B$1:$H$65536,6,FALSE))</f>
        <v>Архангельск, ДЮСШ-1</v>
      </c>
      <c r="H62" s="205">
        <v>5.16</v>
      </c>
      <c r="I62" s="179">
        <v>4.97</v>
      </c>
      <c r="J62" s="206">
        <v>5.23</v>
      </c>
      <c r="K62" s="177"/>
      <c r="L62" s="207">
        <v>4.95</v>
      </c>
      <c r="M62" s="206">
        <v>4.67</v>
      </c>
      <c r="N62" s="205">
        <v>4.9800000000000004</v>
      </c>
      <c r="O62" s="208">
        <v>5.23</v>
      </c>
      <c r="P62" s="26" t="str">
        <f>IF(O62=0," ",IF(O62&gt;=[1]Разряды!$D$42,[1]Разряды!$D$3,IF(O62&gt;=[1]Разряды!$E$42,[1]Разряды!$E$3,IF(O62&gt;=[1]Разряды!$F$42,[1]Разряды!$F$3,IF(O62&gt;=[1]Разряды!$G$42,[1]Разряды!$G$3,IF(O62&gt;=[1]Разряды!$H$42,[1]Разряды!$H$3,IF(O62&gt;=[1]Разряды!$I$42,[1]Разряды!$I$3,IF(O62&gt;=[1]Разряды!$J$42,[1]Разряды!$J$3,"б/р"))))))))</f>
        <v>2р</v>
      </c>
      <c r="Q62" s="23" t="s">
        <v>31</v>
      </c>
      <c r="R62" s="21" t="str">
        <f>IF(B62=0," ",VLOOKUP($B62,[1]Женщины!$B$1:$H$65536,7,FALSE))</f>
        <v>Луцева И.В.</v>
      </c>
    </row>
    <row r="63" spans="1:18" ht="22.5">
      <c r="A63" s="19">
        <v>3</v>
      </c>
      <c r="B63" s="20">
        <v>194</v>
      </c>
      <c r="C63" s="50" t="str">
        <f>IF(B63=0," ",VLOOKUP(B63,[1]Женщины!B$1:H$65536,2,FALSE))</f>
        <v>Овсянкина Екатерина</v>
      </c>
      <c r="D63" s="219">
        <f>IF(B63=0," ",VLOOKUP($B63,[1]Женщины!$B$1:$H$65536,3,FALSE))</f>
        <v>34478</v>
      </c>
      <c r="E63" s="52" t="str">
        <f>IF(B63=0," ",IF(VLOOKUP($B63,[1]Женщины!$B$1:$H$65536,4,FALSE)=0," ",VLOOKUP($B63,[1]Женщины!$B$1:$H$65536,4,FALSE)))</f>
        <v>1р</v>
      </c>
      <c r="F63" s="50" t="str">
        <f>IF(B63=0," ",VLOOKUP($B63,[1]Женщины!$B$1:$H$65536,5,FALSE))</f>
        <v>Калининградская</v>
      </c>
      <c r="G63" s="55" t="str">
        <f>IF(B63=0," ",VLOOKUP($B63,[1]Женщины!$B$1:$H$65536,6,FALSE))</f>
        <v>Калининград, СДЮСШОР-4</v>
      </c>
      <c r="H63" s="221">
        <v>4.24</v>
      </c>
      <c r="I63" s="183" t="s">
        <v>237</v>
      </c>
      <c r="J63" s="69">
        <v>5.21</v>
      </c>
      <c r="K63" s="182"/>
      <c r="L63" s="222">
        <v>5.13</v>
      </c>
      <c r="M63" s="69">
        <v>5.21</v>
      </c>
      <c r="N63" s="221">
        <v>5.13</v>
      </c>
      <c r="O63" s="223">
        <v>5.21</v>
      </c>
      <c r="P63" s="29" t="str">
        <f>IF(O63=0," ",IF(O63&gt;=[1]Разряды!$D$42,[1]Разряды!$D$3,IF(O63&gt;=[1]Разряды!$E$42,[1]Разряды!$E$3,IF(O63&gt;=[1]Разряды!$F$42,[1]Разряды!$F$3,IF(O63&gt;=[1]Разряды!$G$42,[1]Разряды!$G$3,IF(O63&gt;=[1]Разряды!$H$42,[1]Разряды!$H$3,IF(O63&gt;=[1]Разряды!$I$42,[1]Разряды!$I$3,IF(O63&gt;=[1]Разряды!$J$42,[1]Разряды!$J$3,"б/р"))))))))</f>
        <v>2р</v>
      </c>
      <c r="Q63" s="29">
        <v>17</v>
      </c>
      <c r="R63" s="53" t="str">
        <f>IF(B63=0," ",VLOOKUP($B63,[1]Женщины!$B$1:$H$65536,7,FALSE))</f>
        <v>Степочкина Е.К., Тимофеева Л.А.</v>
      </c>
    </row>
    <row r="64" spans="1:18">
      <c r="A64" s="52">
        <v>4</v>
      </c>
      <c r="B64" s="119">
        <v>359</v>
      </c>
      <c r="C64" s="21" t="str">
        <f>IF(B64=0," ",VLOOKUP(B64,[1]Женщины!B$1:H$65536,2,FALSE))</f>
        <v>Молькова Анастасия</v>
      </c>
      <c r="D64" s="175">
        <f>IF(B64=0," ",VLOOKUP($B64,[1]Женщины!$B$1:$H$65536,3,FALSE))</f>
        <v>34440</v>
      </c>
      <c r="E64" s="23" t="str">
        <f>IF(B64=0," ",IF(VLOOKUP($B64,[1]Женщины!$B$1:$H$65536,4,FALSE)=0," ",VLOOKUP($B64,[1]Женщины!$B$1:$H$65536,4,FALSE)))</f>
        <v>2р</v>
      </c>
      <c r="F64" s="21" t="str">
        <f>IF(B64=0," ",VLOOKUP($B64,[1]Женщины!$B$1:$H$65536,5,FALSE))</f>
        <v>Ивановская</v>
      </c>
      <c r="G64" s="30" t="str">
        <f>IF(B64=0," ",VLOOKUP($B64,[1]Женщины!$B$1:$H$65536,6,FALSE))</f>
        <v>Иваново, СДЮСШОР-6</v>
      </c>
      <c r="H64" s="205">
        <v>4.7</v>
      </c>
      <c r="I64" s="179">
        <v>4.8</v>
      </c>
      <c r="J64" s="205" t="s">
        <v>237</v>
      </c>
      <c r="K64" s="177"/>
      <c r="L64" s="207">
        <v>4.87</v>
      </c>
      <c r="M64" s="206">
        <v>4.68</v>
      </c>
      <c r="N64" s="205">
        <v>3.92</v>
      </c>
      <c r="O64" s="208">
        <v>4.87</v>
      </c>
      <c r="P64" s="26" t="str">
        <f>IF(O64=0," ",IF(O64&gt;=[1]Разряды!$D$42,[1]Разряды!$D$3,IF(O64&gt;=[1]Разряды!$E$42,[1]Разряды!$E$3,IF(O64&gt;=[1]Разряды!$F$42,[1]Разряды!$F$3,IF(O64&gt;=[1]Разряды!$G$42,[1]Разряды!$G$3,IF(O64&gt;=[1]Разряды!$H$42,[1]Разряды!$H$3,IF(O64&gt;=[1]Разряды!$I$42,[1]Разряды!$I$3,IF(O64&gt;=[1]Разряды!$J$42,[1]Разряды!$J$3,"б/р"))))))))</f>
        <v>3р</v>
      </c>
      <c r="Q64" s="23" t="s">
        <v>31</v>
      </c>
      <c r="R64" s="21" t="str">
        <f>IF(B64=0," ",VLOOKUP($B64,[1]Женщины!$B$1:$H$65536,7,FALSE))</f>
        <v>Кустов В.Н.</v>
      </c>
    </row>
    <row r="65" spans="1:18" ht="16.5" thickBot="1">
      <c r="A65" s="209"/>
      <c r="B65" s="209"/>
      <c r="C65" s="210"/>
      <c r="D65" s="211"/>
      <c r="E65" s="211"/>
      <c r="F65" s="210"/>
      <c r="G65" s="210"/>
      <c r="H65" s="195"/>
      <c r="I65" s="195"/>
      <c r="J65" s="195"/>
      <c r="K65" s="189"/>
      <c r="L65" s="188"/>
      <c r="M65" s="196"/>
      <c r="N65" s="196"/>
      <c r="O65" s="212"/>
      <c r="P65" s="209"/>
      <c r="Q65" s="209"/>
      <c r="R65" s="213"/>
    </row>
    <row r="66" spans="1:18" ht="16.5" thickTop="1">
      <c r="A66" s="214"/>
      <c r="B66" s="214"/>
      <c r="C66" s="215"/>
      <c r="D66" s="216"/>
      <c r="E66" s="216"/>
      <c r="F66" s="215"/>
      <c r="G66" s="215"/>
      <c r="H66" s="200"/>
      <c r="I66" s="200"/>
      <c r="J66" s="200"/>
      <c r="K66" s="200"/>
      <c r="L66" s="200"/>
      <c r="M66" s="200"/>
      <c r="N66" s="220"/>
      <c r="O66" s="217"/>
      <c r="P66" s="214"/>
      <c r="Q66" s="214"/>
      <c r="R66" s="218"/>
    </row>
    <row r="67" spans="1:18" ht="20.25">
      <c r="A67" s="383" t="s">
        <v>38</v>
      </c>
      <c r="B67" s="383"/>
      <c r="C67" s="383"/>
      <c r="D67" s="383"/>
      <c r="E67" s="383"/>
      <c r="F67" s="383"/>
      <c r="G67" s="383"/>
      <c r="H67" s="383"/>
      <c r="I67" s="383"/>
      <c r="J67" s="383"/>
      <c r="K67" s="383"/>
      <c r="L67" s="383"/>
      <c r="M67" s="383"/>
      <c r="N67" s="383"/>
      <c r="O67" s="383"/>
      <c r="P67" s="383"/>
      <c r="Q67" s="383"/>
      <c r="R67" s="383"/>
    </row>
    <row r="68" spans="1:18" ht="18">
      <c r="A68" s="412" t="s">
        <v>224</v>
      </c>
      <c r="B68" s="412"/>
      <c r="C68" s="412"/>
      <c r="D68" s="412"/>
      <c r="E68" s="412"/>
      <c r="F68" s="412"/>
      <c r="G68" s="412"/>
      <c r="H68" s="412"/>
      <c r="I68" s="412"/>
      <c r="J68" s="412"/>
      <c r="K68" s="412"/>
      <c r="L68" s="412"/>
      <c r="M68" s="412"/>
      <c r="N68" s="412"/>
      <c r="O68" s="412"/>
      <c r="P68" s="412"/>
      <c r="Q68" s="412"/>
      <c r="R68" s="412"/>
    </row>
    <row r="69" spans="1:18" ht="15.75">
      <c r="A69" s="413" t="s">
        <v>5</v>
      </c>
      <c r="B69" s="413"/>
      <c r="C69" s="413"/>
      <c r="D69" s="413"/>
      <c r="E69" s="413"/>
      <c r="F69" s="413"/>
      <c r="G69" s="413"/>
      <c r="H69" s="413"/>
      <c r="I69" s="413"/>
      <c r="J69" s="413"/>
      <c r="K69" s="413"/>
      <c r="L69" s="413"/>
      <c r="M69" s="413"/>
      <c r="N69" s="413"/>
      <c r="O69" s="413"/>
      <c r="P69" s="413"/>
      <c r="Q69" s="413"/>
      <c r="R69" s="413"/>
    </row>
    <row r="70" spans="1:18" ht="18">
      <c r="A70"/>
      <c r="B70" s="414"/>
      <c r="C70" s="414"/>
      <c r="D70" s="414"/>
      <c r="E70" s="162"/>
      <c r="F70" s="415" t="s">
        <v>41</v>
      </c>
      <c r="G70" s="415"/>
      <c r="H70" s="415"/>
      <c r="I70" s="415"/>
      <c r="J70" s="415"/>
      <c r="K70" s="415"/>
      <c r="L70" s="415"/>
      <c r="M70" s="163"/>
      <c r="N70" s="416" t="s">
        <v>10</v>
      </c>
      <c r="O70" s="416"/>
      <c r="P70" s="416"/>
      <c r="Q70" s="416"/>
      <c r="R70" s="416"/>
    </row>
    <row r="71" spans="1:18" ht="18">
      <c r="A71" s="1" t="s">
        <v>243</v>
      </c>
      <c r="B71" s="165"/>
      <c r="C71" s="165"/>
      <c r="D71" s="159"/>
      <c r="E71" s="162"/>
      <c r="F71" s="162"/>
      <c r="G71" s="166"/>
      <c r="H71" s="167"/>
      <c r="I71" s="168"/>
      <c r="J71" s="169"/>
      <c r="K71" s="169"/>
      <c r="L71" s="406" t="s">
        <v>228</v>
      </c>
      <c r="M71" s="406"/>
      <c r="N71" s="406"/>
      <c r="O71" s="406"/>
      <c r="P71" s="406"/>
      <c r="Q71" s="171" t="s">
        <v>245</v>
      </c>
      <c r="R71" s="171"/>
    </row>
    <row r="72" spans="1:18">
      <c r="A72" s="372" t="s">
        <v>230</v>
      </c>
      <c r="B72" s="379" t="s">
        <v>231</v>
      </c>
      <c r="C72" s="401" t="s">
        <v>19</v>
      </c>
      <c r="D72" s="374" t="s">
        <v>233</v>
      </c>
      <c r="E72" s="372" t="s">
        <v>234</v>
      </c>
      <c r="F72" s="372" t="s">
        <v>22</v>
      </c>
      <c r="G72" s="372" t="s">
        <v>235</v>
      </c>
      <c r="H72" s="409" t="s">
        <v>236</v>
      </c>
      <c r="I72" s="410"/>
      <c r="J72" s="410"/>
      <c r="K72" s="410"/>
      <c r="L72" s="410"/>
      <c r="M72" s="410"/>
      <c r="N72" s="411"/>
      <c r="O72" s="372" t="s">
        <v>24</v>
      </c>
      <c r="P72" s="379" t="s">
        <v>25</v>
      </c>
      <c r="Q72" s="379" t="s">
        <v>26</v>
      </c>
      <c r="R72" s="401" t="s">
        <v>27</v>
      </c>
    </row>
    <row r="73" spans="1:18">
      <c r="A73" s="407"/>
      <c r="B73" s="400"/>
      <c r="C73" s="408"/>
      <c r="D73" s="408"/>
      <c r="E73" s="400"/>
      <c r="F73" s="400"/>
      <c r="G73" s="400"/>
      <c r="H73" s="404">
        <v>1</v>
      </c>
      <c r="I73" s="374">
        <v>2</v>
      </c>
      <c r="J73" s="374">
        <v>3</v>
      </c>
      <c r="K73" s="172"/>
      <c r="L73" s="374">
        <v>4</v>
      </c>
      <c r="M73" s="374">
        <v>5</v>
      </c>
      <c r="N73" s="374">
        <v>6</v>
      </c>
      <c r="O73" s="407"/>
      <c r="P73" s="400"/>
      <c r="Q73" s="400"/>
      <c r="R73" s="402"/>
    </row>
    <row r="74" spans="1:18">
      <c r="A74" s="386"/>
      <c r="B74" s="373"/>
      <c r="C74" s="375"/>
      <c r="D74" s="375"/>
      <c r="E74" s="373"/>
      <c r="F74" s="373"/>
      <c r="G74" s="373"/>
      <c r="H74" s="405"/>
      <c r="I74" s="375"/>
      <c r="J74" s="375"/>
      <c r="K74" s="173"/>
      <c r="L74" s="375"/>
      <c r="M74" s="375"/>
      <c r="N74" s="375"/>
      <c r="O74" s="386"/>
      <c r="P74" s="373"/>
      <c r="Q74" s="373"/>
      <c r="R74" s="403"/>
    </row>
    <row r="75" spans="1:18">
      <c r="A75" s="19">
        <v>1</v>
      </c>
      <c r="B75" s="20">
        <v>324</v>
      </c>
      <c r="C75" s="21" t="str">
        <f>IF(B75=0," ",VLOOKUP(B75,[1]Женщины!B$1:H$65536,2,FALSE))</f>
        <v>Петропавловская Екатерина</v>
      </c>
      <c r="D75" s="175">
        <f>IF(B75=0," ",VLOOKUP($B75,[1]Женщины!$B$1:$H$65536,3,FALSE))</f>
        <v>33229</v>
      </c>
      <c r="E75" s="23" t="str">
        <f>IF(B75=0," ",IF(VLOOKUP($B75,[1]Женщины!$B$1:$H$65536,4,FALSE)=0," ",VLOOKUP($B75,[1]Женщины!$B$1:$H$65536,4,FALSE)))</f>
        <v>КМС</v>
      </c>
      <c r="F75" s="21" t="str">
        <f>IF(B75=0," ",VLOOKUP($B75,[1]Женщины!$B$1:$H$65536,5,FALSE))</f>
        <v>Ивановская</v>
      </c>
      <c r="G75" s="30" t="str">
        <f>IF(B75=0," ",VLOOKUP($B75,[1]Женщины!$B$1:$H$65536,6,FALSE))</f>
        <v>Иваново, СДЮСШОР-6</v>
      </c>
      <c r="H75" s="205">
        <v>5.74</v>
      </c>
      <c r="I75" s="179">
        <v>5.88</v>
      </c>
      <c r="J75" s="206">
        <v>5.84</v>
      </c>
      <c r="K75" s="177"/>
      <c r="L75" s="207">
        <v>5.82</v>
      </c>
      <c r="M75" s="205" t="s">
        <v>237</v>
      </c>
      <c r="N75" s="205">
        <v>5.76</v>
      </c>
      <c r="O75" s="208">
        <v>5.88</v>
      </c>
      <c r="P75" s="26" t="str">
        <f>IF(O75=0," ",IF(O75&gt;=[1]Разряды!$D$42,[1]Разряды!$D$3,IF(O75&gt;=[1]Разряды!$E$42,[1]Разряды!$E$3,IF(O75&gt;=[1]Разряды!$F$42,[1]Разряды!$F$3,IF(O75&gt;=[1]Разряды!$G$42,[1]Разряды!$G$3,IF(O75&gt;=[1]Разряды!$H$42,[1]Разряды!$H$3,IF(O75&gt;=[1]Разряды!$I$42,[1]Разряды!$I$3,IF(O75&gt;=[1]Разряды!$J$42,[1]Разряды!$J$3,"б/р"))))))))</f>
        <v>1р</v>
      </c>
      <c r="Q75" s="26">
        <v>20</v>
      </c>
      <c r="R75" s="21" t="str">
        <f>IF(B75=0," ",VLOOKUP($B75,[1]Женщины!$B$1:$H$65536,7,FALSE))</f>
        <v>Кустов В.Н.</v>
      </c>
    </row>
    <row r="76" spans="1:18" ht="24" customHeight="1">
      <c r="A76" s="19">
        <v>2</v>
      </c>
      <c r="B76" s="20">
        <v>188</v>
      </c>
      <c r="C76" s="50" t="str">
        <f>IF(B76=0," ",VLOOKUP(B76,[1]Женщины!B$1:H$65536,2,FALSE))</f>
        <v>Мезенова Наталья</v>
      </c>
      <c r="D76" s="181">
        <f>IF(B76=0," ",VLOOKUP($B76,[1]Женщины!$B$1:$H$65536,3,FALSE))</f>
        <v>33396</v>
      </c>
      <c r="E76" s="52" t="str">
        <f>IF(B76=0," ",IF(VLOOKUP($B76,[1]Женщины!$B$1:$H$65536,4,FALSE)=0," ",VLOOKUP($B76,[1]Женщины!$B$1:$H$65536,4,FALSE)))</f>
        <v>КМС</v>
      </c>
      <c r="F76" s="50" t="str">
        <f>IF(B76=0," ",VLOOKUP($B76,[1]Женщины!$B$1:$H$65536,5,FALSE))</f>
        <v>Калининградская</v>
      </c>
      <c r="G76" s="55" t="str">
        <f>IF(B76=0," ",VLOOKUP($B76,[1]Женщины!$B$1:$H$65536,6,FALSE))</f>
        <v>Калининград, СДЮСШОР-4</v>
      </c>
      <c r="H76" s="221">
        <v>5.62</v>
      </c>
      <c r="I76" s="183">
        <v>5.71</v>
      </c>
      <c r="J76" s="69">
        <v>5.58</v>
      </c>
      <c r="K76" s="182"/>
      <c r="L76" s="222">
        <v>5.58</v>
      </c>
      <c r="M76" s="221" t="s">
        <v>237</v>
      </c>
      <c r="N76" s="221">
        <v>5.48</v>
      </c>
      <c r="O76" s="223">
        <v>5.71</v>
      </c>
      <c r="P76" s="29" t="str">
        <f>IF(O76=0," ",IF(O76&gt;=[1]Разряды!$D$42,[1]Разряды!$D$3,IF(O76&gt;=[1]Разряды!$E$42,[1]Разряды!$E$3,IF(O76&gt;=[1]Разряды!$F$42,[1]Разряды!$F$3,IF(O76&gt;=[1]Разряды!$G$42,[1]Разряды!$G$3,IF(O76&gt;=[1]Разряды!$H$42,[1]Разряды!$H$3,IF(O76&gt;=[1]Разряды!$I$42,[1]Разряды!$I$3,IF(O76&gt;=[1]Разряды!$J$42,[1]Разряды!$J$3,"б/р"))))))))</f>
        <v>1р</v>
      </c>
      <c r="Q76" s="29">
        <v>17</v>
      </c>
      <c r="R76" s="100" t="str">
        <f>IF(B76=0," ",VLOOKUP($B76,[1]Женщины!$B$1:$H$65536,7,FALSE))</f>
        <v>Балашовы В.А., С.Г., Тимофеева Л.А.</v>
      </c>
    </row>
    <row r="77" spans="1:18">
      <c r="A77" s="19">
        <v>3</v>
      </c>
      <c r="B77" s="20">
        <v>438</v>
      </c>
      <c r="C77" s="21" t="str">
        <f>IF(B77=0," ",VLOOKUP(B77,[1]Женщины!B$1:H$65536,2,FALSE))</f>
        <v>Егорова Ольга</v>
      </c>
      <c r="D77" s="127">
        <f>IF(B77=0," ",VLOOKUP($B77,[1]Женщины!$B$1:$H$65536,3,FALSE))</f>
        <v>1991</v>
      </c>
      <c r="E77" s="23" t="str">
        <f>IF(B77=0," ",IF(VLOOKUP($B77,[1]Женщины!$B$1:$H$65536,4,FALSE)=0," ",VLOOKUP($B77,[1]Женщины!$B$1:$H$65536,4,FALSE)))</f>
        <v>1р</v>
      </c>
      <c r="F77" s="21" t="str">
        <f>IF(B77=0," ",VLOOKUP($B77,[1]Женщины!$B$1:$H$65536,5,FALSE))</f>
        <v>Новгородская</v>
      </c>
      <c r="G77" s="30" t="str">
        <f>IF(B77=0," ",VLOOKUP($B77,[1]Женщины!$B$1:$H$65536,6,FALSE))</f>
        <v>Великий Новгород, ДЮСШ</v>
      </c>
      <c r="H77" s="205">
        <v>5.35</v>
      </c>
      <c r="I77" s="179">
        <v>5.26</v>
      </c>
      <c r="J77" s="206">
        <v>5.55</v>
      </c>
      <c r="K77" s="177"/>
      <c r="L77" s="207">
        <v>5.33</v>
      </c>
      <c r="M77" s="205" t="s">
        <v>237</v>
      </c>
      <c r="N77" s="205" t="s">
        <v>237</v>
      </c>
      <c r="O77" s="208">
        <v>5.55</v>
      </c>
      <c r="P77" s="26" t="str">
        <f>IF(O77=0," ",IF(O77&gt;=[1]Разряды!$D$42,[1]Разряды!$D$3,IF(O77&gt;=[1]Разряды!$E$42,[1]Разряды!$E$3,IF(O77&gt;=[1]Разряды!$F$42,[1]Разряды!$F$3,IF(O77&gt;=[1]Разряды!$G$42,[1]Разряды!$G$3,IF(O77&gt;=[1]Разряды!$H$42,[1]Разряды!$H$3,IF(O77&gt;=[1]Разряды!$I$42,[1]Разряды!$I$3,IF(O77&gt;=[1]Разряды!$J$42,[1]Разряды!$J$3,"б/р"))))))))</f>
        <v>2р</v>
      </c>
      <c r="Q77" s="26">
        <v>0</v>
      </c>
      <c r="R77" s="21" t="str">
        <f>IF(B77=0," ",VLOOKUP($B77,[1]Женщины!$B$1:$H$65536,7,FALSE))</f>
        <v>Савенков П.А.</v>
      </c>
    </row>
    <row r="78" spans="1:18">
      <c r="A78" s="52">
        <v>4</v>
      </c>
      <c r="B78" s="20">
        <v>357</v>
      </c>
      <c r="C78" s="21" t="str">
        <f>IF(B78=0," ",VLOOKUP(B78,[1]Женщины!B$1:H$65536,2,FALSE))</f>
        <v>Исаева Анна</v>
      </c>
      <c r="D78" s="175">
        <f>IF(B78=0," ",VLOOKUP($B78,[1]Женщины!$B$1:$H$65536,3,FALSE))</f>
        <v>33041</v>
      </c>
      <c r="E78" s="23" t="str">
        <f>IF(B78=0," ",IF(VLOOKUP($B78,[1]Женщины!$B$1:$H$65536,4,FALSE)=0," ",VLOOKUP($B78,[1]Женщины!$B$1:$H$65536,4,FALSE)))</f>
        <v>1р</v>
      </c>
      <c r="F78" s="21" t="str">
        <f>IF(B78=0," ",VLOOKUP($B78,[1]Женщины!$B$1:$H$65536,5,FALSE))</f>
        <v>Ивановская</v>
      </c>
      <c r="G78" s="30" t="str">
        <f>IF(B78=0," ",VLOOKUP($B78,[1]Женщины!$B$1:$H$65536,6,FALSE))</f>
        <v>Иваново, ИГХТУ</v>
      </c>
      <c r="H78" s="205">
        <v>5.16</v>
      </c>
      <c r="I78" s="179">
        <v>5.1100000000000003</v>
      </c>
      <c r="J78" s="206">
        <v>5.26</v>
      </c>
      <c r="K78" s="177"/>
      <c r="L78" s="179" t="s">
        <v>237</v>
      </c>
      <c r="M78" s="205" t="s">
        <v>237</v>
      </c>
      <c r="N78" s="205">
        <v>5.38</v>
      </c>
      <c r="O78" s="208">
        <v>5.38</v>
      </c>
      <c r="P78" s="26" t="str">
        <f>IF(O78=0," ",IF(O78&gt;=[1]Разряды!$D$42,[1]Разряды!$D$3,IF(O78&gt;=[1]Разряды!$E$42,[1]Разряды!$E$3,IF(O78&gt;=[1]Разряды!$F$42,[1]Разряды!$F$3,IF(O78&gt;=[1]Разряды!$G$42,[1]Разряды!$G$3,IF(O78&gt;=[1]Разряды!$H$42,[1]Разряды!$H$3,IF(O78&gt;=[1]Разряды!$I$42,[1]Разряды!$I$3,IF(O78&gt;=[1]Разряды!$J$42,[1]Разряды!$J$3,"б/р"))))))))</f>
        <v>2р</v>
      </c>
      <c r="Q78" s="23" t="s">
        <v>31</v>
      </c>
      <c r="R78" s="21" t="str">
        <f>IF(B78=0," ",VLOOKUP($B78,[1]Женщины!$B$1:$H$65536,7,FALSE))</f>
        <v>Кустов В.Н.</v>
      </c>
    </row>
    <row r="79" spans="1:18">
      <c r="A79" s="52">
        <v>5</v>
      </c>
      <c r="B79" s="20">
        <v>358</v>
      </c>
      <c r="C79" s="21" t="str">
        <f>IF(B79=0," ",VLOOKUP(B79,[1]Женщины!B$1:H$65536,2,FALSE))</f>
        <v>Брагуца Анна</v>
      </c>
      <c r="D79" s="175">
        <f>IF(B79=0," ",VLOOKUP($B79,[1]Женщины!$B$1:$H$65536,3,FALSE))</f>
        <v>33928</v>
      </c>
      <c r="E79" s="23" t="str">
        <f>IF(B79=0," ",IF(VLOOKUP($B79,[1]Женщины!$B$1:$H$65536,4,FALSE)=0," ",VLOOKUP($B79,[1]Женщины!$B$1:$H$65536,4,FALSE)))</f>
        <v>2р</v>
      </c>
      <c r="F79" s="21" t="str">
        <f>IF(B79=0," ",VLOOKUP($B79,[1]Женщины!$B$1:$H$65536,5,FALSE))</f>
        <v>Ивановская</v>
      </c>
      <c r="G79" s="30" t="str">
        <f>IF(B79=0," ",VLOOKUP($B79,[1]Женщины!$B$1:$H$65536,6,FALSE))</f>
        <v>Иваново, СДЮСШОР-6</v>
      </c>
      <c r="H79" s="205">
        <v>5.2</v>
      </c>
      <c r="I79" s="179">
        <v>4.95</v>
      </c>
      <c r="J79" s="206">
        <v>4.79</v>
      </c>
      <c r="K79" s="177"/>
      <c r="L79" s="207">
        <v>4.8099999999999996</v>
      </c>
      <c r="M79" s="207">
        <v>5</v>
      </c>
      <c r="N79" s="205">
        <v>5.13</v>
      </c>
      <c r="O79" s="208">
        <v>5.2</v>
      </c>
      <c r="P79" s="26" t="str">
        <f>IF(O79=0," ",IF(O79&gt;=[1]Разряды!$D$42,[1]Разряды!$D$3,IF(O79&gt;=[1]Разряды!$E$42,[1]Разряды!$E$3,IF(O79&gt;=[1]Разряды!$F$42,[1]Разряды!$F$3,IF(O79&gt;=[1]Разряды!$G$42,[1]Разряды!$G$3,IF(O79&gt;=[1]Разряды!$H$42,[1]Разряды!$H$3,IF(O79&gt;=[1]Разряды!$I$42,[1]Разряды!$I$3,IF(O79&gt;=[1]Разряды!$J$42,[1]Разряды!$J$3,"б/р"))))))))</f>
        <v>2р</v>
      </c>
      <c r="Q79" s="23" t="s">
        <v>31</v>
      </c>
      <c r="R79" s="21" t="str">
        <f>IF(B79=0," ",VLOOKUP($B79,[1]Женщины!$B$1:$H$65536,7,FALSE))</f>
        <v>Кустов В.Н.</v>
      </c>
    </row>
    <row r="80" spans="1:18" ht="16.5" thickBot="1">
      <c r="A80" s="209"/>
      <c r="B80" s="209"/>
      <c r="C80" s="210"/>
      <c r="D80" s="211"/>
      <c r="E80" s="211"/>
      <c r="F80" s="210"/>
      <c r="G80" s="210"/>
      <c r="H80" s="195"/>
      <c r="I80" s="195"/>
      <c r="J80" s="195"/>
      <c r="K80" s="189"/>
      <c r="L80" s="188"/>
      <c r="M80" s="196"/>
      <c r="N80" s="196"/>
      <c r="O80" s="212"/>
      <c r="P80" s="209"/>
      <c r="Q80" s="209"/>
      <c r="R80" s="213"/>
    </row>
    <row r="81" spans="1:18" ht="16.5" thickTop="1">
      <c r="A81" s="214"/>
      <c r="B81" s="214"/>
      <c r="C81" s="215"/>
      <c r="D81" s="216"/>
      <c r="E81" s="216"/>
      <c r="F81" s="215"/>
      <c r="G81" s="215"/>
      <c r="H81" s="200"/>
      <c r="I81" s="200"/>
      <c r="J81" s="200"/>
      <c r="K81" s="200"/>
      <c r="L81" s="200"/>
      <c r="M81" s="200"/>
      <c r="N81" s="200"/>
      <c r="O81" s="217"/>
      <c r="P81" s="214"/>
      <c r="Q81" s="214"/>
      <c r="R81" s="218"/>
    </row>
    <row r="82" spans="1:18" ht="15.75">
      <c r="A82" s="214"/>
      <c r="B82" s="214"/>
      <c r="C82" s="215"/>
      <c r="D82" s="216"/>
      <c r="E82" s="216"/>
      <c r="F82" s="215"/>
      <c r="G82" s="215"/>
      <c r="H82" s="200"/>
      <c r="I82" s="200"/>
      <c r="J82" s="200"/>
      <c r="K82" s="200"/>
      <c r="L82" s="200"/>
      <c r="M82" s="200"/>
      <c r="N82" s="200"/>
      <c r="O82" s="217"/>
      <c r="P82" s="214"/>
      <c r="Q82" s="214"/>
      <c r="R82" s="218"/>
    </row>
    <row r="83" spans="1:18" ht="15.75">
      <c r="A83" s="214"/>
      <c r="B83" s="214"/>
      <c r="C83" s="215"/>
      <c r="D83" s="216"/>
      <c r="E83" s="216"/>
      <c r="F83" s="215"/>
      <c r="G83" s="215"/>
      <c r="H83" s="200"/>
      <c r="I83" s="200"/>
      <c r="J83" s="200"/>
      <c r="K83" s="200"/>
      <c r="L83" s="200"/>
      <c r="M83" s="200"/>
      <c r="N83" s="200"/>
      <c r="O83" s="217"/>
      <c r="P83" s="214"/>
      <c r="Q83" s="214"/>
      <c r="R83" s="218"/>
    </row>
    <row r="84" spans="1:18" ht="15.75">
      <c r="A84" s="214"/>
      <c r="B84" s="214"/>
      <c r="C84" s="215"/>
      <c r="D84" s="216"/>
      <c r="E84" s="216"/>
      <c r="F84" s="215"/>
      <c r="G84" s="215"/>
      <c r="H84" s="200"/>
      <c r="I84" s="200"/>
      <c r="J84" s="200"/>
      <c r="K84" s="200"/>
      <c r="L84" s="200"/>
      <c r="M84" s="200"/>
      <c r="N84" s="200"/>
      <c r="O84" s="217"/>
      <c r="P84" s="214"/>
      <c r="Q84" s="214"/>
      <c r="R84" s="218"/>
    </row>
    <row r="85" spans="1:18" ht="15.75">
      <c r="A85" s="214"/>
      <c r="B85" s="214"/>
      <c r="C85" s="215"/>
      <c r="D85" s="216"/>
      <c r="E85" s="216"/>
      <c r="F85" s="215"/>
      <c r="G85" s="215"/>
      <c r="H85" s="200"/>
      <c r="I85" s="200"/>
      <c r="J85" s="200"/>
      <c r="K85" s="200"/>
      <c r="L85" s="200"/>
      <c r="M85" s="200"/>
      <c r="N85" s="200"/>
      <c r="O85" s="217"/>
      <c r="P85" s="214"/>
      <c r="Q85" s="214"/>
      <c r="R85" s="218"/>
    </row>
    <row r="86" spans="1:18" ht="15.75">
      <c r="A86" s="214"/>
      <c r="B86" s="214"/>
      <c r="C86" s="215"/>
      <c r="D86" s="216"/>
      <c r="E86" s="216"/>
      <c r="F86" s="215"/>
      <c r="G86" s="215"/>
      <c r="H86" s="200"/>
      <c r="I86" s="200"/>
      <c r="J86" s="200"/>
      <c r="K86" s="200"/>
      <c r="L86" s="200"/>
      <c r="M86" s="200"/>
      <c r="N86" s="200"/>
      <c r="O86" s="217"/>
      <c r="P86" s="214"/>
      <c r="Q86" s="214"/>
      <c r="R86" s="218"/>
    </row>
    <row r="87" spans="1:18" ht="15.75">
      <c r="A87" s="214"/>
      <c r="B87" s="214"/>
      <c r="C87" s="215"/>
      <c r="D87" s="216"/>
      <c r="E87" s="216"/>
      <c r="F87" s="215"/>
      <c r="G87" s="215"/>
      <c r="H87" s="200"/>
      <c r="I87" s="200"/>
      <c r="J87" s="200"/>
      <c r="K87" s="200"/>
      <c r="L87" s="200"/>
      <c r="M87" s="200"/>
      <c r="N87" s="200"/>
      <c r="O87" s="217"/>
      <c r="P87" s="214"/>
      <c r="Q87" s="214"/>
      <c r="R87" s="218"/>
    </row>
    <row r="88" spans="1:18" ht="15.75">
      <c r="A88" s="214"/>
      <c r="B88" s="214"/>
      <c r="C88" s="215"/>
      <c r="D88" s="216"/>
      <c r="E88" s="216"/>
      <c r="F88" s="215"/>
      <c r="G88" s="215"/>
      <c r="H88" s="200"/>
      <c r="I88" s="200"/>
      <c r="J88" s="200"/>
      <c r="K88" s="200"/>
      <c r="L88" s="200"/>
      <c r="M88" s="200"/>
      <c r="N88" s="200"/>
      <c r="O88" s="217"/>
      <c r="P88" s="214"/>
      <c r="Q88" s="214"/>
      <c r="R88" s="218"/>
    </row>
    <row r="89" spans="1:18" ht="15.75">
      <c r="A89" s="214"/>
      <c r="B89" s="214"/>
      <c r="C89" s="215"/>
      <c r="D89" s="216"/>
      <c r="E89" s="216"/>
      <c r="F89" s="215"/>
      <c r="G89" s="215"/>
      <c r="H89" s="200"/>
      <c r="I89" s="200"/>
      <c r="J89" s="200"/>
      <c r="K89" s="200"/>
      <c r="L89" s="200"/>
      <c r="M89" s="200"/>
      <c r="N89" s="200"/>
      <c r="O89" s="217"/>
      <c r="P89" s="214"/>
      <c r="Q89" s="214"/>
      <c r="R89" s="218"/>
    </row>
    <row r="90" spans="1:18" ht="15.75">
      <c r="A90" s="214"/>
      <c r="B90" s="214"/>
      <c r="C90" s="215"/>
      <c r="D90" s="216"/>
      <c r="E90" s="216"/>
      <c r="F90" s="215"/>
      <c r="G90" s="215"/>
      <c r="H90" s="200"/>
      <c r="I90" s="200"/>
      <c r="J90" s="200"/>
      <c r="K90" s="200"/>
      <c r="L90" s="200"/>
      <c r="M90" s="200"/>
      <c r="N90" s="200"/>
      <c r="O90" s="217"/>
      <c r="P90" s="214"/>
      <c r="Q90" s="214"/>
      <c r="R90" s="218"/>
    </row>
    <row r="91" spans="1:18" ht="15.75">
      <c r="A91" s="214"/>
      <c r="B91" s="214"/>
      <c r="C91" s="215"/>
      <c r="D91" s="216"/>
      <c r="E91" s="216"/>
      <c r="F91" s="215"/>
      <c r="G91" s="215"/>
      <c r="H91" s="200"/>
      <c r="I91" s="200"/>
      <c r="J91" s="200"/>
      <c r="K91" s="200"/>
      <c r="L91" s="200"/>
      <c r="M91" s="200"/>
      <c r="N91" s="200"/>
      <c r="O91" s="217"/>
      <c r="P91" s="214"/>
      <c r="Q91" s="214"/>
      <c r="R91" s="218"/>
    </row>
  </sheetData>
  <mergeCells count="150">
    <mergeCell ref="A1:R1"/>
    <mergeCell ref="A2:R2"/>
    <mergeCell ref="D3:R3"/>
    <mergeCell ref="D4:R4"/>
    <mergeCell ref="D5:R5"/>
    <mergeCell ref="C6:D6"/>
    <mergeCell ref="F6:L6"/>
    <mergeCell ref="N6:R6"/>
    <mergeCell ref="L7:P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A19:R19"/>
    <mergeCell ref="A20:R20"/>
    <mergeCell ref="A21:R21"/>
    <mergeCell ref="A22:R22"/>
    <mergeCell ref="B23:D23"/>
    <mergeCell ref="F23:L23"/>
    <mergeCell ref="N23:R23"/>
    <mergeCell ref="P8:P10"/>
    <mergeCell ref="Q8:Q10"/>
    <mergeCell ref="R8:R10"/>
    <mergeCell ref="H9:H10"/>
    <mergeCell ref="I9:I10"/>
    <mergeCell ref="J9:J10"/>
    <mergeCell ref="L9:L10"/>
    <mergeCell ref="M9:M10"/>
    <mergeCell ref="N9:N10"/>
    <mergeCell ref="L24:P24"/>
    <mergeCell ref="A25:A27"/>
    <mergeCell ref="B25:B27"/>
    <mergeCell ref="C25:C27"/>
    <mergeCell ref="D25:D27"/>
    <mergeCell ref="E25:E27"/>
    <mergeCell ref="F25:F27"/>
    <mergeCell ref="G25:G27"/>
    <mergeCell ref="H25:N25"/>
    <mergeCell ref="O25:O27"/>
    <mergeCell ref="P25:P27"/>
    <mergeCell ref="Q25:Q27"/>
    <mergeCell ref="R25:R27"/>
    <mergeCell ref="H26:H27"/>
    <mergeCell ref="I26:I27"/>
    <mergeCell ref="J26:J27"/>
    <mergeCell ref="L26:L27"/>
    <mergeCell ref="M26:M27"/>
    <mergeCell ref="N26:N27"/>
    <mergeCell ref="B32:D32"/>
    <mergeCell ref="F32:L32"/>
    <mergeCell ref="N32:R32"/>
    <mergeCell ref="L34:P34"/>
    <mergeCell ref="A35:A37"/>
    <mergeCell ref="B35:B37"/>
    <mergeCell ref="C35:C37"/>
    <mergeCell ref="D35:D37"/>
    <mergeCell ref="E35:E37"/>
    <mergeCell ref="F35:F37"/>
    <mergeCell ref="M36:M37"/>
    <mergeCell ref="N36:N37"/>
    <mergeCell ref="A41:R41"/>
    <mergeCell ref="A42:R42"/>
    <mergeCell ref="D43:R43"/>
    <mergeCell ref="D44:R44"/>
    <mergeCell ref="G35:G37"/>
    <mergeCell ref="H35:N35"/>
    <mergeCell ref="O35:O37"/>
    <mergeCell ref="P35:P37"/>
    <mergeCell ref="Q35:Q37"/>
    <mergeCell ref="R35:R37"/>
    <mergeCell ref="H36:H37"/>
    <mergeCell ref="I36:I37"/>
    <mergeCell ref="J36:J37"/>
    <mergeCell ref="L36:L37"/>
    <mergeCell ref="D45:R45"/>
    <mergeCell ref="F46:L46"/>
    <mergeCell ref="N46:R46"/>
    <mergeCell ref="L47:P47"/>
    <mergeCell ref="Q47:R47"/>
    <mergeCell ref="A48:A50"/>
    <mergeCell ref="B48:B50"/>
    <mergeCell ref="C48:C50"/>
    <mergeCell ref="D48:D50"/>
    <mergeCell ref="E48:E50"/>
    <mergeCell ref="R48:R50"/>
    <mergeCell ref="H49:H50"/>
    <mergeCell ref="I49:I50"/>
    <mergeCell ref="J49:J50"/>
    <mergeCell ref="L49:L50"/>
    <mergeCell ref="M49:M50"/>
    <mergeCell ref="N49:N50"/>
    <mergeCell ref="F48:F50"/>
    <mergeCell ref="G48:G50"/>
    <mergeCell ref="H48:N48"/>
    <mergeCell ref="O48:O50"/>
    <mergeCell ref="P48:P50"/>
    <mergeCell ref="Q48:Q50"/>
    <mergeCell ref="B56:D56"/>
    <mergeCell ref="F56:L56"/>
    <mergeCell ref="N56:R56"/>
    <mergeCell ref="L57:P57"/>
    <mergeCell ref="Q57:R57"/>
    <mergeCell ref="A58:A60"/>
    <mergeCell ref="B58:B60"/>
    <mergeCell ref="C58:C60"/>
    <mergeCell ref="D58:D60"/>
    <mergeCell ref="E58:E60"/>
    <mergeCell ref="A67:R67"/>
    <mergeCell ref="A68:R68"/>
    <mergeCell ref="A69:R69"/>
    <mergeCell ref="B70:D70"/>
    <mergeCell ref="F70:L70"/>
    <mergeCell ref="N70:R70"/>
    <mergeCell ref="R58:R60"/>
    <mergeCell ref="H59:H60"/>
    <mergeCell ref="I59:I60"/>
    <mergeCell ref="J59:J60"/>
    <mergeCell ref="L59:L60"/>
    <mergeCell ref="M59:M60"/>
    <mergeCell ref="N59:N60"/>
    <mergeCell ref="F58:F60"/>
    <mergeCell ref="G58:G60"/>
    <mergeCell ref="H58:N58"/>
    <mergeCell ref="O58:O60"/>
    <mergeCell ref="P58:P60"/>
    <mergeCell ref="Q58:Q60"/>
    <mergeCell ref="L71:P71"/>
    <mergeCell ref="A72:A74"/>
    <mergeCell ref="B72:B74"/>
    <mergeCell ref="C72:C74"/>
    <mergeCell ref="D72:D74"/>
    <mergeCell ref="E72:E74"/>
    <mergeCell ref="F72:F74"/>
    <mergeCell ref="G72:G74"/>
    <mergeCell ref="H72:N72"/>
    <mergeCell ref="O72:O74"/>
    <mergeCell ref="P72:P74"/>
    <mergeCell ref="Q72:Q74"/>
    <mergeCell ref="R72:R74"/>
    <mergeCell ref="H73:H74"/>
    <mergeCell ref="I73:I74"/>
    <mergeCell ref="J73:J74"/>
    <mergeCell ref="L73:L74"/>
    <mergeCell ref="M73:M74"/>
    <mergeCell ref="N73:N7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R53"/>
  <sheetViews>
    <sheetView topLeftCell="A34" workbookViewId="0">
      <selection activeCell="A26" sqref="A26:R26"/>
    </sheetView>
  </sheetViews>
  <sheetFormatPr defaultRowHeight="15"/>
  <cols>
    <col min="1" max="1" width="6.85546875" customWidth="1"/>
    <col min="2" max="2" width="7.140625" customWidth="1"/>
    <col min="3" max="3" width="19" customWidth="1"/>
    <col min="4" max="4" width="8.85546875" customWidth="1"/>
    <col min="5" max="5" width="8.140625" customWidth="1"/>
    <col min="6" max="6" width="16.7109375" customWidth="1"/>
    <col min="7" max="7" width="28.140625" customWidth="1"/>
    <col min="8" max="8" width="7.5703125" customWidth="1"/>
    <col min="9" max="9" width="7.28515625" customWidth="1"/>
    <col min="10" max="10" width="7" customWidth="1"/>
    <col min="11" max="11" width="3.140625" customWidth="1"/>
    <col min="12" max="12" width="7.140625" customWidth="1"/>
    <col min="13" max="13" width="7.42578125" customWidth="1"/>
    <col min="14" max="14" width="6.28515625" customWidth="1"/>
    <col min="15" max="15" width="7.7109375" customWidth="1"/>
    <col min="16" max="17" width="7" customWidth="1"/>
    <col min="18" max="18" width="20.42578125" customWidth="1"/>
  </cols>
  <sheetData>
    <row r="1" spans="1:18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</row>
    <row r="2" spans="1:18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</row>
    <row r="3" spans="1:18" ht="2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</row>
    <row r="4" spans="1:18" ht="15.75">
      <c r="A4" s="1" t="s">
        <v>246</v>
      </c>
      <c r="B4" s="158"/>
      <c r="C4" s="158"/>
      <c r="D4" s="418" t="s">
        <v>222</v>
      </c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</row>
    <row r="5" spans="1:18" ht="18">
      <c r="A5" s="1" t="s">
        <v>247</v>
      </c>
      <c r="B5" s="159"/>
      <c r="C5" s="159"/>
      <c r="D5" s="412" t="s">
        <v>248</v>
      </c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</row>
    <row r="6" spans="1:18" ht="15.75">
      <c r="A6" s="1" t="s">
        <v>249</v>
      </c>
      <c r="B6" s="160"/>
      <c r="C6" s="160"/>
      <c r="D6" s="413" t="s">
        <v>5</v>
      </c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</row>
    <row r="7" spans="1:18" ht="18">
      <c r="A7" s="7" t="s">
        <v>250</v>
      </c>
      <c r="B7" s="204"/>
      <c r="C7" s="204"/>
      <c r="D7" s="204"/>
      <c r="E7" s="162"/>
      <c r="F7" s="415" t="s">
        <v>57</v>
      </c>
      <c r="G7" s="415"/>
      <c r="H7" s="415"/>
      <c r="I7" s="415"/>
      <c r="J7" s="415"/>
      <c r="K7" s="415"/>
      <c r="L7" s="415"/>
      <c r="M7" s="163"/>
      <c r="N7" s="416" t="s">
        <v>10</v>
      </c>
      <c r="O7" s="416"/>
      <c r="P7" s="416"/>
      <c r="Q7" s="416"/>
      <c r="R7" s="416"/>
    </row>
    <row r="8" spans="1:18" ht="18">
      <c r="A8" s="1" t="s">
        <v>251</v>
      </c>
      <c r="B8" s="165"/>
      <c r="C8" s="165"/>
      <c r="D8" s="159"/>
      <c r="E8" s="162"/>
      <c r="F8" s="162"/>
      <c r="G8" s="162"/>
      <c r="H8" s="167"/>
      <c r="I8" s="168"/>
      <c r="J8" s="169"/>
      <c r="K8" s="169"/>
      <c r="L8" s="406" t="s">
        <v>228</v>
      </c>
      <c r="M8" s="406"/>
      <c r="N8" s="406"/>
      <c r="O8" s="406"/>
      <c r="P8" s="406"/>
      <c r="Q8" s="170"/>
      <c r="R8" s="171" t="s">
        <v>252</v>
      </c>
    </row>
    <row r="9" spans="1:18">
      <c r="A9" s="372" t="s">
        <v>230</v>
      </c>
      <c r="B9" s="379" t="s">
        <v>231</v>
      </c>
      <c r="C9" s="374" t="s">
        <v>232</v>
      </c>
      <c r="D9" s="374" t="s">
        <v>233</v>
      </c>
      <c r="E9" s="372" t="s">
        <v>234</v>
      </c>
      <c r="F9" s="372" t="s">
        <v>22</v>
      </c>
      <c r="G9" s="372" t="s">
        <v>235</v>
      </c>
      <c r="H9" s="409" t="s">
        <v>236</v>
      </c>
      <c r="I9" s="410"/>
      <c r="J9" s="410"/>
      <c r="K9" s="410"/>
      <c r="L9" s="410"/>
      <c r="M9" s="410"/>
      <c r="N9" s="411"/>
      <c r="O9" s="372" t="s">
        <v>24</v>
      </c>
      <c r="P9" s="379" t="s">
        <v>25</v>
      </c>
      <c r="Q9" s="379" t="s">
        <v>26</v>
      </c>
      <c r="R9" s="401" t="s">
        <v>27</v>
      </c>
    </row>
    <row r="10" spans="1:18">
      <c r="A10" s="407"/>
      <c r="B10" s="400"/>
      <c r="C10" s="408"/>
      <c r="D10" s="408"/>
      <c r="E10" s="400"/>
      <c r="F10" s="400"/>
      <c r="G10" s="400"/>
      <c r="H10" s="404">
        <v>1</v>
      </c>
      <c r="I10" s="374">
        <v>2</v>
      </c>
      <c r="J10" s="374">
        <v>3</v>
      </c>
      <c r="K10" s="172"/>
      <c r="L10" s="374">
        <v>4</v>
      </c>
      <c r="M10" s="374">
        <v>5</v>
      </c>
      <c r="N10" s="374">
        <v>6</v>
      </c>
      <c r="O10" s="407"/>
      <c r="P10" s="400"/>
      <c r="Q10" s="400"/>
      <c r="R10" s="402"/>
    </row>
    <row r="11" spans="1:18">
      <c r="A11" s="386"/>
      <c r="B11" s="373"/>
      <c r="C11" s="375"/>
      <c r="D11" s="375"/>
      <c r="E11" s="373"/>
      <c r="F11" s="373"/>
      <c r="G11" s="373"/>
      <c r="H11" s="405"/>
      <c r="I11" s="375"/>
      <c r="J11" s="375"/>
      <c r="K11" s="173"/>
      <c r="L11" s="375"/>
      <c r="M11" s="375"/>
      <c r="N11" s="375"/>
      <c r="O11" s="386"/>
      <c r="P11" s="373"/>
      <c r="Q11" s="373"/>
      <c r="R11" s="403"/>
    </row>
    <row r="12" spans="1:18">
      <c r="A12" s="156">
        <v>1</v>
      </c>
      <c r="B12" s="26">
        <v>370</v>
      </c>
      <c r="C12" s="21" t="str">
        <f>IF(B12=0," ",VLOOKUP(B12,[1]Спортсмены!B$1:H$65536,2,FALSE))</f>
        <v>Барканов Антон</v>
      </c>
      <c r="D12" s="175">
        <f>IF(B12=0," ",VLOOKUP($B12,[1]Спортсмены!$B$1:$H$65536,3,FALSE))</f>
        <v>34386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Псковская</v>
      </c>
      <c r="G12" s="30" t="str">
        <f>IF(B12=0," ",VLOOKUP($B12,[1]Спортсмены!$B$1:$H$65536,6,FALSE))</f>
        <v>Великие Луки, ДЮСШ-1 "Атлетика"</v>
      </c>
      <c r="H12" s="176">
        <v>12.35</v>
      </c>
      <c r="I12" s="176">
        <v>12.42</v>
      </c>
      <c r="J12" s="176">
        <v>12.2</v>
      </c>
      <c r="K12" s="177"/>
      <c r="L12" s="178">
        <v>11.65</v>
      </c>
      <c r="M12" s="179">
        <v>12.25</v>
      </c>
      <c r="N12" s="179">
        <v>12.16</v>
      </c>
      <c r="O12" s="180">
        <v>12.42</v>
      </c>
      <c r="P12" s="52" t="str">
        <f>IF(O12=0," ",IF(O12&gt;=[1]Разряды!$C$17,[1]Разряды!$C$3,IF(O12&gt;=[1]Разряды!$D$17,[1]Разряды!$D$3,IF(O12&gt;=[1]Разряды!$E$17,[1]Разряды!$E$3,IF(O12&gt;=[1]Разряды!$F$17,[1]Разряды!$F$3,IF(O12&gt;=[1]Разряды!$G$17,[1]Разряды!$G$3,IF(O12&gt;=[1]Разряды!$H$17,[1]Разряды!$H$3,"б/р")))))))</f>
        <v>3р</v>
      </c>
      <c r="Q12" s="52">
        <v>0</v>
      </c>
      <c r="R12" s="21" t="str">
        <f>IF(B12=0," ",VLOOKUP($B12,[1]Спортсмены!$B$1:$H$65536,7,FALSE))</f>
        <v>Смирнов А.А.</v>
      </c>
    </row>
    <row r="13" spans="1:18" ht="16.5" thickBot="1">
      <c r="A13" s="82"/>
      <c r="B13" s="39"/>
      <c r="C13" s="186"/>
      <c r="D13" s="155"/>
      <c r="E13" s="39"/>
      <c r="F13" s="186"/>
      <c r="G13" s="194"/>
      <c r="H13" s="195"/>
      <c r="I13" s="195"/>
      <c r="J13" s="195"/>
      <c r="K13" s="189"/>
      <c r="L13" s="188"/>
      <c r="M13" s="196"/>
      <c r="N13" s="196"/>
      <c r="O13" s="197"/>
      <c r="P13" s="198"/>
      <c r="Q13" s="199"/>
      <c r="R13" s="187"/>
    </row>
    <row r="14" spans="1:18" ht="21" thickTop="1">
      <c r="A14" s="225"/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</row>
    <row r="15" spans="1:18" ht="18">
      <c r="B15" s="414"/>
      <c r="C15" s="414"/>
      <c r="D15" s="414"/>
      <c r="E15" s="162"/>
      <c r="F15" s="415" t="s">
        <v>61</v>
      </c>
      <c r="G15" s="415"/>
      <c r="H15" s="415"/>
      <c r="I15" s="415"/>
      <c r="J15" s="415"/>
      <c r="K15" s="415"/>
      <c r="L15" s="415"/>
      <c r="M15" s="163"/>
      <c r="N15" s="416"/>
      <c r="O15" s="416"/>
      <c r="P15" s="416"/>
      <c r="Q15" s="416"/>
      <c r="R15" s="416"/>
    </row>
    <row r="16" spans="1:18" ht="18">
      <c r="A16" s="1" t="s">
        <v>251</v>
      </c>
      <c r="B16" s="165"/>
      <c r="C16" s="165"/>
      <c r="D16" s="159"/>
      <c r="E16" s="162"/>
      <c r="F16" s="162"/>
      <c r="G16" s="162"/>
      <c r="H16" s="167"/>
      <c r="I16" s="168"/>
      <c r="J16" s="169"/>
      <c r="K16" s="169"/>
      <c r="L16" s="406"/>
      <c r="M16" s="406"/>
      <c r="N16" s="406"/>
      <c r="O16" s="406"/>
      <c r="P16" s="406"/>
      <c r="Q16" s="170"/>
      <c r="R16" s="171"/>
    </row>
    <row r="17" spans="1:18">
      <c r="A17" s="372" t="s">
        <v>230</v>
      </c>
      <c r="B17" s="379" t="s">
        <v>231</v>
      </c>
      <c r="C17" s="374" t="s">
        <v>232</v>
      </c>
      <c r="D17" s="374" t="s">
        <v>233</v>
      </c>
      <c r="E17" s="372" t="s">
        <v>234</v>
      </c>
      <c r="F17" s="372" t="s">
        <v>22</v>
      </c>
      <c r="G17" s="372" t="s">
        <v>235</v>
      </c>
      <c r="H17" s="409" t="s">
        <v>236</v>
      </c>
      <c r="I17" s="410"/>
      <c r="J17" s="410"/>
      <c r="K17" s="410"/>
      <c r="L17" s="410"/>
      <c r="M17" s="410"/>
      <c r="N17" s="411"/>
      <c r="O17" s="372" t="s">
        <v>24</v>
      </c>
      <c r="P17" s="379" t="s">
        <v>25</v>
      </c>
      <c r="Q17" s="379" t="s">
        <v>26</v>
      </c>
      <c r="R17" s="401" t="s">
        <v>27</v>
      </c>
    </row>
    <row r="18" spans="1:18">
      <c r="A18" s="407"/>
      <c r="B18" s="400"/>
      <c r="C18" s="408"/>
      <c r="D18" s="408"/>
      <c r="E18" s="400"/>
      <c r="F18" s="400"/>
      <c r="G18" s="400"/>
      <c r="H18" s="404">
        <v>1</v>
      </c>
      <c r="I18" s="374">
        <v>2</v>
      </c>
      <c r="J18" s="374">
        <v>3</v>
      </c>
      <c r="K18" s="172"/>
      <c r="L18" s="374">
        <v>4</v>
      </c>
      <c r="M18" s="374">
        <v>5</v>
      </c>
      <c r="N18" s="374">
        <v>6</v>
      </c>
      <c r="O18" s="407"/>
      <c r="P18" s="400"/>
      <c r="Q18" s="400"/>
      <c r="R18" s="402"/>
    </row>
    <row r="19" spans="1:18">
      <c r="A19" s="386"/>
      <c r="B19" s="373"/>
      <c r="C19" s="375"/>
      <c r="D19" s="375"/>
      <c r="E19" s="373"/>
      <c r="F19" s="373"/>
      <c r="G19" s="373"/>
      <c r="H19" s="405"/>
      <c r="I19" s="375"/>
      <c r="J19" s="375"/>
      <c r="K19" s="173"/>
      <c r="L19" s="375"/>
      <c r="M19" s="375"/>
      <c r="N19" s="375"/>
      <c r="O19" s="386"/>
      <c r="P19" s="373"/>
      <c r="Q19" s="373"/>
      <c r="R19" s="403"/>
    </row>
    <row r="20" spans="1:18" ht="23.25">
      <c r="A20" s="201">
        <v>1</v>
      </c>
      <c r="B20" s="29">
        <v>326</v>
      </c>
      <c r="C20" s="50" t="str">
        <f>IF(B20=0," ",VLOOKUP(B20,[1]Спортсмены!B$1:H$65536,2,FALSE))</f>
        <v>Лямаев Максим</v>
      </c>
      <c r="D20" s="52">
        <f>IF(B20=0," ",VLOOKUP($B20,[1]Спортсмены!$B$1:$H$65536,3,FALSE))</f>
        <v>33430</v>
      </c>
      <c r="E20" s="52" t="str">
        <f>IF(B20=0," ",IF(VLOOKUP($B20,[1]Спортсмены!$B$1:$H$65536,4,FALSE)=0," ",VLOOKUP($B20,[1]Спортсмены!$B$1:$H$65536,4,FALSE)))</f>
        <v>КМС</v>
      </c>
      <c r="F20" s="50" t="str">
        <f>IF(B20=0," ",VLOOKUP($B20,[1]Спортсмены!$B$1:$H$65536,5,FALSE))</f>
        <v>Ивановская</v>
      </c>
      <c r="G20" s="50" t="str">
        <f>IF(B20=0," ",VLOOKUP($B20,[1]Спортсмены!$B$1:$H$65536,6,FALSE))</f>
        <v>Иваново, ИГХТУ</v>
      </c>
      <c r="H20" s="183">
        <v>14.72</v>
      </c>
      <c r="I20" s="183">
        <v>14.69</v>
      </c>
      <c r="J20" s="183">
        <v>14.97</v>
      </c>
      <c r="K20" s="226"/>
      <c r="L20" s="183">
        <v>14.52</v>
      </c>
      <c r="M20" s="183">
        <v>15</v>
      </c>
      <c r="N20" s="183">
        <v>15.06</v>
      </c>
      <c r="O20" s="184">
        <v>15.06</v>
      </c>
      <c r="P20" s="52" t="str">
        <f>IF(O20=0," ",IF(O20&gt;=[1]Разряды!$C$17,[1]Разряды!$C$3,IF(O20&gt;=[1]Разряды!$D$17,[1]Разряды!$D$3,IF(O20&gt;=[1]Разряды!$E$17,[1]Разряды!$E$3,IF(O20&gt;=[1]Разряды!$F$17,[1]Разряды!$F$3,IF(O20&gt;=[1]Разряды!$G$17,[1]Разряды!$G$3,IF(O20&gt;=[1]Разряды!$H$17,[1]Разряды!$H$3,"б/р")))))))</f>
        <v>1р</v>
      </c>
      <c r="Q20" s="52">
        <v>20</v>
      </c>
      <c r="R20" s="100" t="str">
        <f>IF(B20=0," ",VLOOKUP($B20,[1]Спортсмены!$B$1:$H$65536,7,FALSE))</f>
        <v>Скобцов А.Ф., Мальцев Е.В.</v>
      </c>
    </row>
    <row r="21" spans="1:18">
      <c r="A21" s="19">
        <v>2</v>
      </c>
      <c r="B21" s="26">
        <v>330</v>
      </c>
      <c r="C21" s="21" t="str">
        <f>IF(B21=0," ",VLOOKUP(B21,[1]Спортсмены!B$1:H$65536,2,FALSE))</f>
        <v>Мольков Александр</v>
      </c>
      <c r="D21" s="23">
        <f>IF(B21=0," ",VLOOKUP($B21,[1]Спортсмены!$B$1:$H$65536,3,FALSE))</f>
        <v>33789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Ивановская</v>
      </c>
      <c r="G21" s="21" t="str">
        <f>IF(B21=0," ",VLOOKUP($B21,[1]Спортсмены!$B$1:$H$65536,6,FALSE))</f>
        <v>Иваново, Профсоюзы</v>
      </c>
      <c r="H21" s="183">
        <v>13.54</v>
      </c>
      <c r="I21" s="183">
        <v>13.87</v>
      </c>
      <c r="J21" s="183">
        <v>13.99</v>
      </c>
      <c r="K21" s="227"/>
      <c r="L21" s="179">
        <v>13.77</v>
      </c>
      <c r="M21" s="179" t="s">
        <v>237</v>
      </c>
      <c r="N21" s="179" t="s">
        <v>237</v>
      </c>
      <c r="O21" s="180">
        <v>13.99</v>
      </c>
      <c r="P21" s="52" t="str">
        <f>IF(O21=0," ",IF(O21&gt;=[1]Разряды!$C$17,[1]Разряды!$C$3,IF(O21&gt;=[1]Разряды!$D$17,[1]Разряды!$D$3,IF(O21&gt;=[1]Разряды!$E$17,[1]Разряды!$E$3,IF(O21&gt;=[1]Разряды!$F$17,[1]Разряды!$F$3,IF(O21&gt;=[1]Разряды!$G$17,[1]Разряды!$G$3,IF(O21&gt;=[1]Разряды!$H$17,[1]Разряды!$H$3,"б/р")))))))</f>
        <v>2р</v>
      </c>
      <c r="Q21" s="52">
        <v>0</v>
      </c>
      <c r="R21" s="21" t="str">
        <f>IF(B21=0," ",VLOOKUP($B21,[1]Спортсмены!$B$1:$H$65536,7,FALSE))</f>
        <v>Чахунов Е.И.</v>
      </c>
    </row>
    <row r="22" spans="1:18">
      <c r="A22" s="201">
        <v>3</v>
      </c>
      <c r="B22" s="26">
        <v>355</v>
      </c>
      <c r="C22" s="21" t="str">
        <f>IF(B22=0," ",VLOOKUP(B22,[1]Спортсмены!B$1:H$65536,2,FALSE))</f>
        <v>Сластиков Алексей</v>
      </c>
      <c r="D22" s="23">
        <f>IF(B22=0," ",VLOOKUP($B22,[1]Спортсмены!$B$1:$H$65536,3,FALSE))</f>
        <v>33768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Ивановская</v>
      </c>
      <c r="G22" s="21" t="str">
        <f>IF(B22=0," ",VLOOKUP($B22,[1]Спортсмены!$B$1:$H$65536,6,FALSE))</f>
        <v>Иваново, Профсоюзы</v>
      </c>
      <c r="H22" s="183">
        <v>13.06</v>
      </c>
      <c r="I22" s="183">
        <v>13.14</v>
      </c>
      <c r="J22" s="183">
        <v>13.06</v>
      </c>
      <c r="K22" s="227"/>
      <c r="L22" s="179">
        <v>13.61</v>
      </c>
      <c r="M22" s="179">
        <v>13.53</v>
      </c>
      <c r="N22" s="179">
        <v>13.39</v>
      </c>
      <c r="O22" s="180">
        <v>13.61</v>
      </c>
      <c r="P22" s="52" t="str">
        <f>IF(O22=0," ",IF(O22&gt;=[1]Разряды!$C$17,[1]Разряды!$C$3,IF(O22&gt;=[1]Разряды!$D$17,[1]Разряды!$D$3,IF(O22&gt;=[1]Разряды!$E$17,[1]Разряды!$E$3,IF(O22&gt;=[1]Разряды!$F$17,[1]Разряды!$F$3,IF(O22&gt;=[1]Разряды!$G$17,[1]Разряды!$G$3,IF(O22&gt;=[1]Разряды!$H$17,[1]Разряды!$H$3,"б/р")))))))</f>
        <v>2р</v>
      </c>
      <c r="Q22" s="52">
        <v>0</v>
      </c>
      <c r="R22" s="21" t="str">
        <f>IF(B22=0," ",VLOOKUP($B22,[1]Спортсмены!$B$1:$H$65536,7,FALSE))</f>
        <v>Магницкий М.В.</v>
      </c>
    </row>
    <row r="23" spans="1:18" ht="15.75" thickBot="1">
      <c r="A23" s="82"/>
      <c r="B23" s="39"/>
      <c r="C23" s="37"/>
      <c r="D23" s="38"/>
      <c r="E23" s="39"/>
      <c r="F23" s="186"/>
      <c r="G23" s="187"/>
      <c r="H23" s="188"/>
      <c r="I23" s="188"/>
      <c r="J23" s="188"/>
      <c r="K23" s="189"/>
      <c r="L23" s="188"/>
      <c r="M23" s="188"/>
      <c r="N23" s="188"/>
      <c r="O23" s="190"/>
      <c r="P23" s="82"/>
      <c r="Q23" s="191"/>
      <c r="R23" s="187"/>
    </row>
    <row r="24" spans="1:18" ht="15.75" thickTop="1">
      <c r="A24" s="87"/>
      <c r="B24" s="90"/>
      <c r="C24" s="65"/>
      <c r="D24" s="104"/>
      <c r="E24" s="90"/>
      <c r="F24" s="93"/>
      <c r="G24" s="65"/>
      <c r="H24" s="104"/>
      <c r="I24" s="104"/>
      <c r="J24" s="104"/>
      <c r="K24" s="104"/>
      <c r="L24" s="104"/>
      <c r="M24" s="104"/>
      <c r="N24" s="104"/>
      <c r="O24" s="192"/>
      <c r="P24" s="87"/>
      <c r="Q24" s="87"/>
      <c r="R24" s="65"/>
    </row>
    <row r="25" spans="1:18" ht="22.5">
      <c r="A25" s="382" t="s">
        <v>1</v>
      </c>
      <c r="B25" s="38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</row>
    <row r="26" spans="1:18" ht="20.25">
      <c r="A26" s="383" t="s">
        <v>38</v>
      </c>
      <c r="B26" s="383"/>
      <c r="C26" s="383"/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</row>
    <row r="27" spans="1:18" ht="15.75">
      <c r="A27" s="1" t="s">
        <v>253</v>
      </c>
      <c r="B27" s="158"/>
      <c r="C27" s="158"/>
      <c r="D27" s="418" t="s">
        <v>222</v>
      </c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</row>
    <row r="28" spans="1:18" ht="18">
      <c r="A28" s="1" t="s">
        <v>254</v>
      </c>
      <c r="B28" s="159"/>
      <c r="C28" s="159"/>
      <c r="D28" s="412" t="s">
        <v>248</v>
      </c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</row>
    <row r="29" spans="1:18" ht="15.75">
      <c r="A29" s="1" t="s">
        <v>255</v>
      </c>
      <c r="B29" s="160"/>
      <c r="C29" s="160"/>
      <c r="D29" s="413" t="s">
        <v>5</v>
      </c>
      <c r="E29" s="413"/>
      <c r="F29" s="413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3"/>
    </row>
    <row r="30" spans="1:18" ht="18">
      <c r="A30" s="7" t="s">
        <v>256</v>
      </c>
      <c r="B30" s="204"/>
      <c r="C30" s="204"/>
      <c r="D30" s="204"/>
      <c r="E30" s="162"/>
      <c r="F30" s="415" t="s">
        <v>30</v>
      </c>
      <c r="G30" s="415"/>
      <c r="H30" s="415"/>
      <c r="I30" s="415"/>
      <c r="J30" s="415"/>
      <c r="K30" s="415"/>
      <c r="L30" s="415"/>
      <c r="M30" s="163"/>
      <c r="N30" s="416" t="s">
        <v>10</v>
      </c>
      <c r="O30" s="416"/>
      <c r="P30" s="416"/>
      <c r="Q30" s="416"/>
      <c r="R30" s="416"/>
    </row>
    <row r="31" spans="1:18" ht="18">
      <c r="A31" s="1" t="s">
        <v>257</v>
      </c>
      <c r="B31" s="165"/>
      <c r="C31" s="165"/>
      <c r="D31" s="159"/>
      <c r="E31" s="162"/>
      <c r="F31" s="162"/>
      <c r="G31" s="162"/>
      <c r="H31" s="167"/>
      <c r="I31" s="168"/>
      <c r="J31" s="169"/>
      <c r="K31" s="169"/>
      <c r="L31" s="406" t="s">
        <v>228</v>
      </c>
      <c r="M31" s="406"/>
      <c r="N31" s="406"/>
      <c r="O31" s="406"/>
      <c r="P31" s="406"/>
      <c r="Q31" s="170"/>
      <c r="R31" s="171" t="s">
        <v>258</v>
      </c>
    </row>
    <row r="32" spans="1:18">
      <c r="A32" s="372" t="s">
        <v>230</v>
      </c>
      <c r="B32" s="379" t="s">
        <v>231</v>
      </c>
      <c r="C32" s="401" t="s">
        <v>19</v>
      </c>
      <c r="D32" s="374" t="s">
        <v>233</v>
      </c>
      <c r="E32" s="372" t="s">
        <v>234</v>
      </c>
      <c r="F32" s="372" t="s">
        <v>22</v>
      </c>
      <c r="G32" s="372" t="s">
        <v>235</v>
      </c>
      <c r="H32" s="409" t="s">
        <v>236</v>
      </c>
      <c r="I32" s="410"/>
      <c r="J32" s="410"/>
      <c r="K32" s="410"/>
      <c r="L32" s="410"/>
      <c r="M32" s="410"/>
      <c r="N32" s="411"/>
      <c r="O32" s="372" t="s">
        <v>24</v>
      </c>
      <c r="P32" s="379" t="s">
        <v>25</v>
      </c>
      <c r="Q32" s="379" t="s">
        <v>26</v>
      </c>
      <c r="R32" s="401" t="s">
        <v>27</v>
      </c>
    </row>
    <row r="33" spans="1:18">
      <c r="A33" s="407"/>
      <c r="B33" s="400"/>
      <c r="C33" s="408"/>
      <c r="D33" s="408"/>
      <c r="E33" s="400"/>
      <c r="F33" s="400"/>
      <c r="G33" s="400"/>
      <c r="H33" s="404">
        <v>1</v>
      </c>
      <c r="I33" s="374">
        <v>2</v>
      </c>
      <c r="J33" s="374">
        <v>3</v>
      </c>
      <c r="K33" s="172"/>
      <c r="L33" s="374">
        <v>4</v>
      </c>
      <c r="M33" s="374">
        <v>5</v>
      </c>
      <c r="N33" s="374">
        <v>6</v>
      </c>
      <c r="O33" s="407"/>
      <c r="P33" s="400"/>
      <c r="Q33" s="400"/>
      <c r="R33" s="402"/>
    </row>
    <row r="34" spans="1:18">
      <c r="A34" s="386"/>
      <c r="B34" s="373"/>
      <c r="C34" s="375"/>
      <c r="D34" s="375"/>
      <c r="E34" s="373"/>
      <c r="F34" s="373"/>
      <c r="G34" s="373"/>
      <c r="H34" s="405"/>
      <c r="I34" s="375"/>
      <c r="J34" s="375"/>
      <c r="K34" s="173"/>
      <c r="L34" s="375"/>
      <c r="M34" s="375"/>
      <c r="N34" s="375"/>
      <c r="O34" s="386"/>
      <c r="P34" s="373"/>
      <c r="Q34" s="373"/>
      <c r="R34" s="403"/>
    </row>
    <row r="35" spans="1:18">
      <c r="A35" s="19">
        <v>1</v>
      </c>
      <c r="B35" s="20">
        <v>341</v>
      </c>
      <c r="C35" s="21" t="str">
        <f>IF(B35=0," ",VLOOKUP(B35,[1]Женщины!B$1:H$65536,2,FALSE))</f>
        <v>Сысуева Мария</v>
      </c>
      <c r="D35" s="175">
        <f>IF(B35=0," ",VLOOKUP($B35,[1]Женщины!$B$1:$H$65536,3,FALSE))</f>
        <v>34767</v>
      </c>
      <c r="E35" s="23" t="str">
        <f>IF(B35=0," ",IF(VLOOKUP($B35,[1]Женщины!$B$1:$H$65536,4,FALSE)=0," ",VLOOKUP($B35,[1]Женщины!$B$1:$H$65536,4,FALSE)))</f>
        <v>2р</v>
      </c>
      <c r="F35" s="21" t="str">
        <f>IF(B35=0," ",VLOOKUP($B35,[1]Женщины!$B$1:$H$65536,5,FALSE))</f>
        <v>Ивановская</v>
      </c>
      <c r="G35" s="21" t="str">
        <f>IF(B35=0," ",VLOOKUP($B35,[1]Женщины!$B$1:$H$65536,6,FALSE))</f>
        <v>Кинешма, СДЮСШОР</v>
      </c>
      <c r="H35" s="205" t="s">
        <v>237</v>
      </c>
      <c r="I35" s="179">
        <v>10.62</v>
      </c>
      <c r="J35" s="206">
        <v>10.71</v>
      </c>
      <c r="K35" s="177"/>
      <c r="L35" s="179" t="s">
        <v>237</v>
      </c>
      <c r="M35" s="206">
        <v>11.04</v>
      </c>
      <c r="N35" s="205" t="s">
        <v>237</v>
      </c>
      <c r="O35" s="208">
        <v>11.04</v>
      </c>
      <c r="P35" s="26" t="str">
        <f>IF(O35=0," ",IF(O35&gt;=[1]Разряды!$D$43,[1]Разряды!$D$3,IF(O35&gt;=[1]Разряды!$E$43,[1]Разряды!$E$3,IF(O35&gt;=[1]Разряды!$F$43,[1]Разряды!$F$3,IF(O35&gt;=[1]Разряды!$G$43,[1]Разряды!$G$3,IF(O35&gt;=[1]Разряды!$H$43,[1]Разряды!$H$3,IF(O35&gt;=[1]Разряды!$I$43,[1]Разряды!$I$3,IF(O35&gt;=[1]Разряды!$J$43,[1]Разряды!$J$3,"б/р"))))))))</f>
        <v>3р</v>
      </c>
      <c r="Q35" s="26">
        <v>20</v>
      </c>
      <c r="R35" s="21" t="str">
        <f>IF(B35=0," ",VLOOKUP($B35,[1]Женщины!$B$1:$H$65536,7,FALSE))</f>
        <v>Голубева М.А.</v>
      </c>
    </row>
    <row r="36" spans="1:18" ht="16.5" thickBot="1">
      <c r="A36" s="209"/>
      <c r="B36" s="209"/>
      <c r="C36" s="210"/>
      <c r="D36" s="211"/>
      <c r="E36" s="211"/>
      <c r="F36" s="210"/>
      <c r="G36" s="210"/>
      <c r="H36" s="195"/>
      <c r="I36" s="195"/>
      <c r="J36" s="195"/>
      <c r="K36" s="189"/>
      <c r="L36" s="188"/>
      <c r="M36" s="196"/>
      <c r="N36" s="196"/>
      <c r="O36" s="212"/>
      <c r="P36" s="209"/>
      <c r="Q36" s="209"/>
      <c r="R36" s="213"/>
    </row>
    <row r="37" spans="1:18" ht="18.75" thickTop="1">
      <c r="B37" s="414"/>
      <c r="C37" s="414"/>
      <c r="D37" s="414"/>
      <c r="E37" s="162"/>
      <c r="F37" s="415" t="s">
        <v>34</v>
      </c>
      <c r="G37" s="415"/>
      <c r="H37" s="415"/>
      <c r="I37" s="415"/>
      <c r="J37" s="415"/>
      <c r="K37" s="415"/>
      <c r="L37" s="415"/>
      <c r="M37" s="163"/>
      <c r="N37" s="416" t="s">
        <v>10</v>
      </c>
      <c r="O37" s="416"/>
      <c r="P37" s="416"/>
      <c r="Q37" s="416"/>
      <c r="R37" s="416"/>
    </row>
    <row r="38" spans="1:18" ht="18">
      <c r="A38" s="1" t="s">
        <v>257</v>
      </c>
      <c r="B38" s="165"/>
      <c r="C38" s="165"/>
      <c r="D38" s="159"/>
      <c r="E38" s="162"/>
      <c r="F38" s="162"/>
      <c r="G38" s="162"/>
      <c r="H38" s="167"/>
      <c r="I38" s="168"/>
      <c r="J38" s="169"/>
      <c r="K38" s="169"/>
      <c r="L38" s="406" t="s">
        <v>228</v>
      </c>
      <c r="M38" s="406"/>
      <c r="N38" s="406"/>
      <c r="O38" s="406"/>
      <c r="P38" s="406"/>
      <c r="Q38" s="170"/>
      <c r="R38" s="171" t="s">
        <v>258</v>
      </c>
    </row>
    <row r="39" spans="1:18">
      <c r="A39" s="372" t="s">
        <v>230</v>
      </c>
      <c r="B39" s="379" t="s">
        <v>231</v>
      </c>
      <c r="C39" s="401" t="s">
        <v>19</v>
      </c>
      <c r="D39" s="374" t="s">
        <v>233</v>
      </c>
      <c r="E39" s="372" t="s">
        <v>234</v>
      </c>
      <c r="F39" s="372" t="s">
        <v>22</v>
      </c>
      <c r="G39" s="372" t="s">
        <v>235</v>
      </c>
      <c r="H39" s="409" t="s">
        <v>236</v>
      </c>
      <c r="I39" s="410"/>
      <c r="J39" s="410"/>
      <c r="K39" s="410"/>
      <c r="L39" s="410"/>
      <c r="M39" s="410"/>
      <c r="N39" s="411"/>
      <c r="O39" s="372" t="s">
        <v>24</v>
      </c>
      <c r="P39" s="379" t="s">
        <v>25</v>
      </c>
      <c r="Q39" s="379" t="s">
        <v>26</v>
      </c>
      <c r="R39" s="401" t="s">
        <v>27</v>
      </c>
    </row>
    <row r="40" spans="1:18">
      <c r="A40" s="407"/>
      <c r="B40" s="400"/>
      <c r="C40" s="408"/>
      <c r="D40" s="408"/>
      <c r="E40" s="400"/>
      <c r="F40" s="400"/>
      <c r="G40" s="400"/>
      <c r="H40" s="404">
        <v>1</v>
      </c>
      <c r="I40" s="374">
        <v>2</v>
      </c>
      <c r="J40" s="374">
        <v>3</v>
      </c>
      <c r="K40" s="172"/>
      <c r="L40" s="374">
        <v>4</v>
      </c>
      <c r="M40" s="374">
        <v>5</v>
      </c>
      <c r="N40" s="374">
        <v>6</v>
      </c>
      <c r="O40" s="407"/>
      <c r="P40" s="400"/>
      <c r="Q40" s="400"/>
      <c r="R40" s="402"/>
    </row>
    <row r="41" spans="1:18">
      <c r="A41" s="386"/>
      <c r="B41" s="373"/>
      <c r="C41" s="375"/>
      <c r="D41" s="375"/>
      <c r="E41" s="373"/>
      <c r="F41" s="373"/>
      <c r="G41" s="373"/>
      <c r="H41" s="405"/>
      <c r="I41" s="375"/>
      <c r="J41" s="375"/>
      <c r="K41" s="173"/>
      <c r="L41" s="375"/>
      <c r="M41" s="375"/>
      <c r="N41" s="375"/>
      <c r="O41" s="386"/>
      <c r="P41" s="373"/>
      <c r="Q41" s="373"/>
      <c r="R41" s="403"/>
    </row>
    <row r="42" spans="1:18">
      <c r="A42" s="19">
        <v>1</v>
      </c>
      <c r="B42" s="20">
        <v>484</v>
      </c>
      <c r="C42" s="21" t="str">
        <f>IF(B42=0," ",VLOOKUP(B42,[1]Женщины!B$1:H$65536,2,FALSE))</f>
        <v>Тарасова Мария</v>
      </c>
      <c r="D42" s="23">
        <f>IF(B42=0," ",VLOOKUP($B42,[1]Женщины!$B$1:$H$65536,3,FALSE))</f>
        <v>1994</v>
      </c>
      <c r="E42" s="23" t="str">
        <f>IF(B42=0," ",IF(VLOOKUP($B42,[1]Женщины!$B$1:$H$65536,4,FALSE)=0," ",VLOOKUP($B42,[1]Женщины!$B$1:$H$65536,4,FALSE)))</f>
        <v>1р</v>
      </c>
      <c r="F42" s="21" t="str">
        <f>IF(B42=0," ",VLOOKUP($B42,[1]Женщины!$B$1:$H$65536,5,FALSE))</f>
        <v>Владимирская</v>
      </c>
      <c r="G42" s="21" t="str">
        <f>IF(B42=0," ",VLOOKUP($B42,[1]Женщины!$B$1:$H$65536,6,FALSE))</f>
        <v>Владимир, СДЮСШОР-7</v>
      </c>
      <c r="H42" s="179">
        <v>10.53</v>
      </c>
      <c r="I42" s="179">
        <v>10.78</v>
      </c>
      <c r="J42" s="207">
        <v>11.05</v>
      </c>
      <c r="K42" s="227"/>
      <c r="L42" s="207">
        <v>11.2</v>
      </c>
      <c r="M42" s="207">
        <v>10.96</v>
      </c>
      <c r="N42" s="179">
        <v>10.9</v>
      </c>
      <c r="O42" s="208">
        <v>11.2</v>
      </c>
      <c r="P42" s="26" t="str">
        <f>IF(O42=0," ",IF(O42&gt;=[1]Разряды!$D$43,[1]Разряды!$D$3,IF(O42&gt;=[1]Разряды!$E$43,[1]Разряды!$E$3,IF(O42&gt;=[1]Разряды!$F$43,[1]Разряды!$F$3,IF(O42&gt;=[1]Разряды!$G$43,[1]Разряды!$G$3,IF(O42&gt;=[1]Разряды!$H$43,[1]Разряды!$H$3,IF(O42&gt;=[1]Разряды!$I$43,[1]Разряды!$I$3,IF(O42&gt;=[1]Разряды!$J$43,[1]Разряды!$J$3,"б/р"))))))))</f>
        <v>3р</v>
      </c>
      <c r="Q42" s="26">
        <v>0</v>
      </c>
      <c r="R42" s="21" t="str">
        <f>IF(B42=0," ",VLOOKUP($B42,[1]Женщины!$B$1:$H$65536,7,FALSE))</f>
        <v>Морочко М.А.</v>
      </c>
    </row>
    <row r="43" spans="1:18">
      <c r="A43" s="19">
        <v>2</v>
      </c>
      <c r="B43" s="20">
        <v>359</v>
      </c>
      <c r="C43" s="21" t="str">
        <f>IF(B43=0," ",VLOOKUP(B43,[1]Женщины!B$1:H$65536,2,FALSE))</f>
        <v>Молькова Анастасия</v>
      </c>
      <c r="D43" s="175">
        <f>IF(B43=0," ",VLOOKUP($B43,[1]Женщины!$B$1:$H$65536,3,FALSE))</f>
        <v>34440</v>
      </c>
      <c r="E43" s="23" t="str">
        <f>IF(B43=0," ",IF(VLOOKUP($B43,[1]Женщины!$B$1:$H$65536,4,FALSE)=0," ",VLOOKUP($B43,[1]Женщины!$B$1:$H$65536,4,FALSE)))</f>
        <v>2р</v>
      </c>
      <c r="F43" s="21" t="str">
        <f>IF(B43=0," ",VLOOKUP($B43,[1]Женщины!$B$1:$H$65536,5,FALSE))</f>
        <v>Ивановская</v>
      </c>
      <c r="G43" s="21" t="str">
        <f>IF(B43=0," ",VLOOKUP($B43,[1]Женщины!$B$1:$H$65536,6,FALSE))</f>
        <v>Иваново, СДЮСШОР-6</v>
      </c>
      <c r="H43" s="179">
        <v>10.4</v>
      </c>
      <c r="I43" s="179">
        <v>10.52</v>
      </c>
      <c r="J43" s="207">
        <v>10.3</v>
      </c>
      <c r="K43" s="227"/>
      <c r="L43" s="207">
        <v>9.6999999999999993</v>
      </c>
      <c r="M43" s="207">
        <v>9.9</v>
      </c>
      <c r="N43" s="179">
        <v>10.46</v>
      </c>
      <c r="O43" s="208">
        <v>10.52</v>
      </c>
      <c r="P43" s="26" t="str">
        <f>IF(O43=0," ",IF(O43&gt;=[1]Разряды!$D$43,[1]Разряды!$D$3,IF(O43&gt;=[1]Разряды!$E$43,[1]Разряды!$E$3,IF(O43&gt;=[1]Разряды!$F$43,[1]Разряды!$F$3,IF(O43&gt;=[1]Разряды!$G$43,[1]Разряды!$G$3,IF(O43&gt;=[1]Разряды!$H$43,[1]Разряды!$H$3,IF(O43&gt;=[1]Разряды!$I$43,[1]Разряды!$I$3,IF(O43&gt;=[1]Разряды!$J$43,[1]Разряды!$J$3,"б/р"))))))))</f>
        <v>3р</v>
      </c>
      <c r="Q43" s="23" t="s">
        <v>31</v>
      </c>
      <c r="R43" s="21" t="str">
        <f>IF(B43=0," ",VLOOKUP($B43,[1]Женщины!$B$1:$H$65536,7,FALSE))</f>
        <v>Кустов В.Н.</v>
      </c>
    </row>
    <row r="44" spans="1:18">
      <c r="A44" s="52"/>
      <c r="B44" s="20">
        <v>193</v>
      </c>
      <c r="C44" s="21" t="str">
        <f>IF(B44=0," ",VLOOKUP(B44,[1]Женщины!B$1:H$65536,2,FALSE))</f>
        <v>Васильченко Надежда</v>
      </c>
      <c r="D44" s="175">
        <f>IF(B44=0," ",VLOOKUP($B44,[1]Женщины!$B$1:$H$65536,3,FALSE))</f>
        <v>34632</v>
      </c>
      <c r="E44" s="23" t="str">
        <f>IF(B44=0," ",IF(VLOOKUP($B44,[1]Женщины!$B$1:$H$65536,4,FALSE)=0," ",VLOOKUP($B44,[1]Женщины!$B$1:$H$65536,4,FALSE)))</f>
        <v>КМС</v>
      </c>
      <c r="F44" s="21" t="str">
        <f>IF(B44=0," ",VLOOKUP($B44,[1]Женщины!$B$1:$H$65536,5,FALSE))</f>
        <v>Калининградская</v>
      </c>
      <c r="G44" s="21" t="str">
        <f>IF(B44=0," ",VLOOKUP($B44,[1]Женщины!$B$1:$H$65536,6,FALSE))</f>
        <v>Калининград, СДЮСШОР-4</v>
      </c>
      <c r="H44" s="205"/>
      <c r="I44" s="179"/>
      <c r="J44" s="206"/>
      <c r="K44" s="177"/>
      <c r="L44" s="207"/>
      <c r="M44" s="206"/>
      <c r="N44" s="205"/>
      <c r="O44" s="208" t="s">
        <v>259</v>
      </c>
      <c r="P44" s="26"/>
      <c r="Q44" s="26">
        <v>0</v>
      </c>
      <c r="R44" s="21" t="str">
        <f>IF(B44=0," ",VLOOKUP($B44,[1]Женщины!$B$1:$H$65536,7,FALSE))</f>
        <v>Балашовы В.А., С.Г.</v>
      </c>
    </row>
    <row r="45" spans="1:18" ht="16.5" thickBot="1">
      <c r="A45" s="209"/>
      <c r="B45" s="209"/>
      <c r="C45" s="210"/>
      <c r="D45" s="211"/>
      <c r="E45" s="211"/>
      <c r="F45" s="210"/>
      <c r="G45" s="210"/>
      <c r="H45" s="195"/>
      <c r="I45" s="195"/>
      <c r="J45" s="195"/>
      <c r="K45" s="189"/>
      <c r="L45" s="188"/>
      <c r="M45" s="196"/>
      <c r="N45" s="196"/>
      <c r="O45" s="212"/>
      <c r="P45" s="209"/>
      <c r="Q45" s="209"/>
      <c r="R45" s="213"/>
    </row>
    <row r="46" spans="1:18" ht="18.75" thickTop="1">
      <c r="B46" s="414"/>
      <c r="C46" s="414"/>
      <c r="D46" s="414"/>
      <c r="E46" s="162"/>
      <c r="F46" s="415" t="s">
        <v>41</v>
      </c>
      <c r="G46" s="415"/>
      <c r="H46" s="415"/>
      <c r="I46" s="415"/>
      <c r="J46" s="415"/>
      <c r="K46" s="415"/>
      <c r="L46" s="415"/>
      <c r="M46" s="163"/>
      <c r="N46" s="416" t="s">
        <v>10</v>
      </c>
      <c r="O46" s="416"/>
      <c r="P46" s="416"/>
      <c r="Q46" s="416"/>
      <c r="R46" s="416"/>
    </row>
    <row r="47" spans="1:18" ht="18">
      <c r="A47" s="1" t="s">
        <v>257</v>
      </c>
      <c r="B47" s="165"/>
      <c r="C47" s="165"/>
      <c r="D47" s="159"/>
      <c r="E47" s="162"/>
      <c r="F47" s="162"/>
      <c r="G47" s="162"/>
      <c r="H47" s="167"/>
      <c r="I47" s="168"/>
      <c r="J47" s="169"/>
      <c r="K47" s="169"/>
      <c r="L47" s="406" t="s">
        <v>228</v>
      </c>
      <c r="M47" s="406"/>
      <c r="N47" s="406"/>
      <c r="O47" s="406"/>
      <c r="P47" s="406"/>
      <c r="Q47" s="170"/>
      <c r="R47" s="171" t="s">
        <v>258</v>
      </c>
    </row>
    <row r="48" spans="1:18">
      <c r="A48" s="372" t="s">
        <v>230</v>
      </c>
      <c r="B48" s="379" t="s">
        <v>231</v>
      </c>
      <c r="C48" s="401" t="s">
        <v>19</v>
      </c>
      <c r="D48" s="374" t="s">
        <v>233</v>
      </c>
      <c r="E48" s="372" t="s">
        <v>234</v>
      </c>
      <c r="F48" s="372" t="s">
        <v>22</v>
      </c>
      <c r="G48" s="372" t="s">
        <v>235</v>
      </c>
      <c r="H48" s="409" t="s">
        <v>236</v>
      </c>
      <c r="I48" s="410"/>
      <c r="J48" s="410"/>
      <c r="K48" s="410"/>
      <c r="L48" s="410"/>
      <c r="M48" s="410"/>
      <c r="N48" s="411"/>
      <c r="O48" s="372" t="s">
        <v>24</v>
      </c>
      <c r="P48" s="379" t="s">
        <v>25</v>
      </c>
      <c r="Q48" s="379" t="s">
        <v>26</v>
      </c>
      <c r="R48" s="401" t="s">
        <v>27</v>
      </c>
    </row>
    <row r="49" spans="1:18">
      <c r="A49" s="407"/>
      <c r="B49" s="400"/>
      <c r="C49" s="408"/>
      <c r="D49" s="408"/>
      <c r="E49" s="400"/>
      <c r="F49" s="400"/>
      <c r="G49" s="400"/>
      <c r="H49" s="404">
        <v>1</v>
      </c>
      <c r="I49" s="374">
        <v>2</v>
      </c>
      <c r="J49" s="374">
        <v>3</v>
      </c>
      <c r="K49" s="172"/>
      <c r="L49" s="374">
        <v>4</v>
      </c>
      <c r="M49" s="374">
        <v>5</v>
      </c>
      <c r="N49" s="374">
        <v>6</v>
      </c>
      <c r="O49" s="407"/>
      <c r="P49" s="400"/>
      <c r="Q49" s="400"/>
      <c r="R49" s="402"/>
    </row>
    <row r="50" spans="1:18">
      <c r="A50" s="386"/>
      <c r="B50" s="373"/>
      <c r="C50" s="375"/>
      <c r="D50" s="375"/>
      <c r="E50" s="373"/>
      <c r="F50" s="373"/>
      <c r="G50" s="373"/>
      <c r="H50" s="405"/>
      <c r="I50" s="375"/>
      <c r="J50" s="375"/>
      <c r="K50" s="173"/>
      <c r="L50" s="375"/>
      <c r="M50" s="375"/>
      <c r="N50" s="375"/>
      <c r="O50" s="386"/>
      <c r="P50" s="373"/>
      <c r="Q50" s="373"/>
      <c r="R50" s="403"/>
    </row>
    <row r="51" spans="1:18">
      <c r="A51" s="19">
        <v>1</v>
      </c>
      <c r="B51" s="20">
        <v>324</v>
      </c>
      <c r="C51" s="21" t="str">
        <f>IF(B51=0," ",VLOOKUP(B51,[1]Женщины!B$1:H$65536,2,FALSE))</f>
        <v>Петропавловская Екатерина</v>
      </c>
      <c r="D51" s="175">
        <f>IF(B51=0," ",VLOOKUP($B51,[1]Женщины!$B$1:$H$65536,3,FALSE))</f>
        <v>33229</v>
      </c>
      <c r="E51" s="23" t="str">
        <f>IF(B51=0," ",IF(VLOOKUP($B51,[1]Женщины!$B$1:$H$65536,4,FALSE)=0," ",VLOOKUP($B51,[1]Женщины!$B$1:$H$65536,4,FALSE)))</f>
        <v>КМС</v>
      </c>
      <c r="F51" s="21" t="str">
        <f>IF(B51=0," ",VLOOKUP($B51,[1]Женщины!$B$1:$H$65536,5,FALSE))</f>
        <v>Ивановская</v>
      </c>
      <c r="G51" s="21" t="str">
        <f>IF(B51=0," ",VLOOKUP($B51,[1]Женщины!$B$1:$H$65536,6,FALSE))</f>
        <v>Иваново, СДЮСШОР-6</v>
      </c>
      <c r="H51" s="205">
        <v>11.72</v>
      </c>
      <c r="I51" s="179">
        <v>11.75</v>
      </c>
      <c r="J51" s="205" t="s">
        <v>237</v>
      </c>
      <c r="K51" s="177"/>
      <c r="L51" s="179" t="s">
        <v>237</v>
      </c>
      <c r="M51" s="205" t="s">
        <v>237</v>
      </c>
      <c r="N51" s="205" t="s">
        <v>237</v>
      </c>
      <c r="O51" s="208">
        <v>11.75</v>
      </c>
      <c r="P51" s="26" t="str">
        <f>IF(O51=0," ",IF(O51&gt;=[1]Разряды!$D$43,[1]Разряды!$D$3,IF(O51&gt;=[1]Разряды!$E$43,[1]Разряды!$E$3,IF(O51&gt;=[1]Разряды!$F$43,[1]Разряды!$F$3,IF(O51&gt;=[1]Разряды!$G$43,[1]Разряды!$G$3,IF(O51&gt;=[1]Разряды!$H$43,[1]Разряды!$H$3,IF(O51&gt;=[1]Разряды!$I$43,[1]Разряды!$I$3,IF(O51&gt;=[1]Разряды!$J$43,[1]Разряды!$J$3,"б/р"))))))))</f>
        <v>2р</v>
      </c>
      <c r="Q51" s="26">
        <v>0</v>
      </c>
      <c r="R51" s="21" t="str">
        <f>IF(B51=0," ",VLOOKUP($B51,[1]Женщины!$B$1:$H$65536,7,FALSE))</f>
        <v>Кустов В.Н.</v>
      </c>
    </row>
    <row r="52" spans="1:18" ht="16.5" thickBot="1">
      <c r="A52" s="209"/>
      <c r="B52" s="209"/>
      <c r="C52" s="210"/>
      <c r="D52" s="211"/>
      <c r="E52" s="211"/>
      <c r="F52" s="210"/>
      <c r="G52" s="210"/>
      <c r="H52" s="195"/>
      <c r="I52" s="195"/>
      <c r="J52" s="195"/>
      <c r="K52" s="189"/>
      <c r="L52" s="188"/>
      <c r="M52" s="196"/>
      <c r="N52" s="196"/>
      <c r="O52" s="212"/>
      <c r="P52" s="209"/>
      <c r="Q52" s="209"/>
      <c r="R52" s="213"/>
    </row>
    <row r="53" spans="1:18" ht="16.5" thickTop="1">
      <c r="A53" s="214"/>
      <c r="B53" s="214"/>
      <c r="C53" s="215"/>
      <c r="D53" s="216"/>
      <c r="E53" s="216"/>
      <c r="F53" s="215"/>
      <c r="G53" s="215"/>
      <c r="H53" s="200"/>
      <c r="I53" s="200"/>
      <c r="J53" s="200"/>
      <c r="K53" s="200"/>
      <c r="L53" s="200"/>
      <c r="M53" s="200"/>
      <c r="N53" s="200"/>
      <c r="O53" s="217"/>
      <c r="P53" s="214"/>
      <c r="Q53" s="214"/>
      <c r="R53" s="218"/>
    </row>
  </sheetData>
  <mergeCells count="118">
    <mergeCell ref="A1:R1"/>
    <mergeCell ref="A2:R2"/>
    <mergeCell ref="D4:R4"/>
    <mergeCell ref="D5:R5"/>
    <mergeCell ref="D6:R6"/>
    <mergeCell ref="F7:L7"/>
    <mergeCell ref="N7:R7"/>
    <mergeCell ref="L8:P8"/>
    <mergeCell ref="A9:A11"/>
    <mergeCell ref="B9:B11"/>
    <mergeCell ref="C9:C11"/>
    <mergeCell ref="D9:D11"/>
    <mergeCell ref="E9:E11"/>
    <mergeCell ref="F9:F11"/>
    <mergeCell ref="M10:M11"/>
    <mergeCell ref="N10:N11"/>
    <mergeCell ref="B15:D15"/>
    <mergeCell ref="F15:L15"/>
    <mergeCell ref="N15:R15"/>
    <mergeCell ref="L16:P16"/>
    <mergeCell ref="G9:G11"/>
    <mergeCell ref="H9:N9"/>
    <mergeCell ref="O9:O11"/>
    <mergeCell ref="P9:P11"/>
    <mergeCell ref="Q9:Q11"/>
    <mergeCell ref="R9:R11"/>
    <mergeCell ref="H10:H11"/>
    <mergeCell ref="I10:I11"/>
    <mergeCell ref="J10:J11"/>
    <mergeCell ref="L10:L11"/>
    <mergeCell ref="A25:R25"/>
    <mergeCell ref="A26:R26"/>
    <mergeCell ref="D27:R27"/>
    <mergeCell ref="D28:R28"/>
    <mergeCell ref="M18:M19"/>
    <mergeCell ref="N18:N19"/>
    <mergeCell ref="G17:G19"/>
    <mergeCell ref="H17:N17"/>
    <mergeCell ref="O17:O19"/>
    <mergeCell ref="P17:P19"/>
    <mergeCell ref="Q17:Q19"/>
    <mergeCell ref="R17:R19"/>
    <mergeCell ref="H18:H19"/>
    <mergeCell ref="I18:I19"/>
    <mergeCell ref="J18:J19"/>
    <mergeCell ref="L18:L19"/>
    <mergeCell ref="A17:A19"/>
    <mergeCell ref="B17:B19"/>
    <mergeCell ref="C17:C19"/>
    <mergeCell ref="D17:D19"/>
    <mergeCell ref="E17:E19"/>
    <mergeCell ref="F17:F19"/>
    <mergeCell ref="D29:R29"/>
    <mergeCell ref="F30:L30"/>
    <mergeCell ref="N30:R30"/>
    <mergeCell ref="L31:P31"/>
    <mergeCell ref="A32:A34"/>
    <mergeCell ref="B32:B34"/>
    <mergeCell ref="C32:C34"/>
    <mergeCell ref="D32:D34"/>
    <mergeCell ref="E32:E34"/>
    <mergeCell ref="F32:F34"/>
    <mergeCell ref="C39:C41"/>
    <mergeCell ref="D39:D41"/>
    <mergeCell ref="E39:E41"/>
    <mergeCell ref="F39:F41"/>
    <mergeCell ref="M33:M34"/>
    <mergeCell ref="N33:N34"/>
    <mergeCell ref="B37:D37"/>
    <mergeCell ref="F37:L37"/>
    <mergeCell ref="N37:R37"/>
    <mergeCell ref="L38:P38"/>
    <mergeCell ref="G32:G34"/>
    <mergeCell ref="H32:N32"/>
    <mergeCell ref="O32:O34"/>
    <mergeCell ref="P32:P34"/>
    <mergeCell ref="Q32:Q34"/>
    <mergeCell ref="R32:R34"/>
    <mergeCell ref="H33:H34"/>
    <mergeCell ref="I33:I34"/>
    <mergeCell ref="J33:J34"/>
    <mergeCell ref="L33:L34"/>
    <mergeCell ref="A48:A50"/>
    <mergeCell ref="B48:B50"/>
    <mergeCell ref="C48:C50"/>
    <mergeCell ref="D48:D50"/>
    <mergeCell ref="E48:E50"/>
    <mergeCell ref="F48:F50"/>
    <mergeCell ref="M40:M41"/>
    <mergeCell ref="N40:N41"/>
    <mergeCell ref="B46:D46"/>
    <mergeCell ref="F46:L46"/>
    <mergeCell ref="N46:R46"/>
    <mergeCell ref="L47:P47"/>
    <mergeCell ref="G39:G41"/>
    <mergeCell ref="H39:N39"/>
    <mergeCell ref="O39:O41"/>
    <mergeCell ref="P39:P41"/>
    <mergeCell ref="Q39:Q41"/>
    <mergeCell ref="R39:R41"/>
    <mergeCell ref="H40:H41"/>
    <mergeCell ref="I40:I41"/>
    <mergeCell ref="J40:J41"/>
    <mergeCell ref="L40:L41"/>
    <mergeCell ref="A39:A41"/>
    <mergeCell ref="B39:B41"/>
    <mergeCell ref="M49:M50"/>
    <mergeCell ref="N49:N50"/>
    <mergeCell ref="G48:G50"/>
    <mergeCell ref="H48:N48"/>
    <mergeCell ref="O48:O50"/>
    <mergeCell ref="P48:P50"/>
    <mergeCell ref="Q48:Q50"/>
    <mergeCell ref="R48:R50"/>
    <mergeCell ref="H49:H50"/>
    <mergeCell ref="I49:I50"/>
    <mergeCell ref="J49:J50"/>
    <mergeCell ref="L49:L5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R57"/>
  <sheetViews>
    <sheetView topLeftCell="A34" workbookViewId="0">
      <selection activeCell="J9" sqref="J9:J10"/>
    </sheetView>
  </sheetViews>
  <sheetFormatPr defaultRowHeight="15"/>
  <cols>
    <col min="1" max="1" width="6" style="233" customWidth="1"/>
    <col min="2" max="2" width="8" style="234" customWidth="1"/>
    <col min="3" max="3" width="21.140625" style="234" customWidth="1"/>
    <col min="4" max="4" width="11.140625" style="234" customWidth="1"/>
    <col min="5" max="5" width="9.140625" style="234"/>
    <col min="6" max="6" width="17.28515625" style="234" customWidth="1"/>
    <col min="7" max="7" width="26.42578125" style="235" customWidth="1"/>
    <col min="8" max="8" width="8.140625" style="234" customWidth="1"/>
    <col min="9" max="9" width="7.85546875" style="234" customWidth="1"/>
    <col min="10" max="10" width="7.7109375" customWidth="1"/>
    <col min="11" max="11" width="4" customWidth="1"/>
    <col min="12" max="12" width="7.28515625" customWidth="1"/>
    <col min="13" max="13" width="8" customWidth="1"/>
    <col min="14" max="14" width="7.140625" customWidth="1"/>
    <col min="15" max="15" width="7.5703125" customWidth="1"/>
    <col min="16" max="16" width="7.42578125" customWidth="1"/>
    <col min="17" max="17" width="7" customWidth="1"/>
    <col min="18" max="18" width="25" customWidth="1"/>
  </cols>
  <sheetData>
    <row r="1" spans="1:18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</row>
    <row r="2" spans="1:18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</row>
    <row r="3" spans="1:18" ht="15.75">
      <c r="A3" s="1" t="s">
        <v>260</v>
      </c>
      <c r="B3" s="158"/>
      <c r="C3" s="158"/>
      <c r="D3" s="418" t="s">
        <v>222</v>
      </c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</row>
    <row r="4" spans="1:18" ht="18">
      <c r="A4" s="1" t="s">
        <v>261</v>
      </c>
      <c r="B4" s="159"/>
      <c r="C4" s="159"/>
      <c r="D4" s="412" t="s">
        <v>262</v>
      </c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</row>
    <row r="5" spans="1:18" ht="15.75">
      <c r="A5" s="1" t="s">
        <v>263</v>
      </c>
      <c r="B5" s="160"/>
      <c r="C5" s="160"/>
      <c r="D5" s="413" t="s">
        <v>5</v>
      </c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</row>
    <row r="6" spans="1:18" ht="18">
      <c r="A6" s="7" t="s">
        <v>264</v>
      </c>
      <c r="B6" s="161"/>
      <c r="C6" s="161"/>
      <c r="D6" s="161"/>
      <c r="E6" s="162"/>
      <c r="F6" s="415" t="s">
        <v>51</v>
      </c>
      <c r="G6" s="415"/>
      <c r="H6" s="415"/>
      <c r="I6" s="415"/>
      <c r="J6" s="415"/>
      <c r="K6" s="415"/>
      <c r="L6" s="415"/>
      <c r="M6" s="163"/>
      <c r="N6" s="6" t="s">
        <v>10</v>
      </c>
      <c r="O6" s="6"/>
      <c r="P6" s="6"/>
      <c r="Q6" s="6"/>
      <c r="R6" s="6"/>
    </row>
    <row r="7" spans="1:18" ht="18">
      <c r="A7" s="1" t="s">
        <v>265</v>
      </c>
      <c r="B7" s="164"/>
      <c r="C7" s="165"/>
      <c r="D7" s="159"/>
      <c r="E7" s="162"/>
      <c r="F7" s="162"/>
      <c r="G7" s="166" t="s">
        <v>266</v>
      </c>
      <c r="H7" s="167"/>
      <c r="I7" s="228" t="s">
        <v>228</v>
      </c>
      <c r="J7" s="228"/>
      <c r="K7" s="228"/>
      <c r="L7" s="228"/>
      <c r="M7" s="228"/>
      <c r="N7" s="170"/>
      <c r="O7" s="171" t="s">
        <v>267</v>
      </c>
      <c r="P7" s="228"/>
      <c r="Q7" s="170"/>
      <c r="R7" s="171"/>
    </row>
    <row r="8" spans="1:18">
      <c r="A8" s="372" t="s">
        <v>230</v>
      </c>
      <c r="B8" s="379" t="s">
        <v>231</v>
      </c>
      <c r="C8" s="374" t="s">
        <v>232</v>
      </c>
      <c r="D8" s="374" t="s">
        <v>233</v>
      </c>
      <c r="E8" s="372" t="s">
        <v>234</v>
      </c>
      <c r="F8" s="372" t="s">
        <v>22</v>
      </c>
      <c r="G8" s="372" t="s">
        <v>235</v>
      </c>
      <c r="H8" s="409" t="s">
        <v>236</v>
      </c>
      <c r="I8" s="410"/>
      <c r="J8" s="410"/>
      <c r="K8" s="410"/>
      <c r="L8" s="410"/>
      <c r="M8" s="410"/>
      <c r="N8" s="411"/>
      <c r="O8" s="372" t="s">
        <v>24</v>
      </c>
      <c r="P8" s="379" t="s">
        <v>25</v>
      </c>
      <c r="Q8" s="379" t="s">
        <v>26</v>
      </c>
      <c r="R8" s="401" t="s">
        <v>27</v>
      </c>
    </row>
    <row r="9" spans="1:18">
      <c r="A9" s="407"/>
      <c r="B9" s="400"/>
      <c r="C9" s="408"/>
      <c r="D9" s="408"/>
      <c r="E9" s="400"/>
      <c r="F9" s="400"/>
      <c r="G9" s="400"/>
      <c r="H9" s="404">
        <v>1</v>
      </c>
      <c r="I9" s="374">
        <v>2</v>
      </c>
      <c r="J9" s="374">
        <v>3</v>
      </c>
      <c r="K9" s="172"/>
      <c r="L9" s="374">
        <v>4</v>
      </c>
      <c r="M9" s="374">
        <v>5</v>
      </c>
      <c r="N9" s="374">
        <v>6</v>
      </c>
      <c r="O9" s="407"/>
      <c r="P9" s="400"/>
      <c r="Q9" s="400"/>
      <c r="R9" s="402"/>
    </row>
    <row r="10" spans="1:18">
      <c r="A10" s="386"/>
      <c r="B10" s="373"/>
      <c r="C10" s="375"/>
      <c r="D10" s="375"/>
      <c r="E10" s="373"/>
      <c r="F10" s="373"/>
      <c r="G10" s="373"/>
      <c r="H10" s="405"/>
      <c r="I10" s="375"/>
      <c r="J10" s="375"/>
      <c r="K10" s="173"/>
      <c r="L10" s="375"/>
      <c r="M10" s="375"/>
      <c r="N10" s="375"/>
      <c r="O10" s="386"/>
      <c r="P10" s="373"/>
      <c r="Q10" s="373"/>
      <c r="R10" s="403"/>
    </row>
    <row r="11" spans="1:18">
      <c r="A11" s="201">
        <v>1</v>
      </c>
      <c r="B11" s="26">
        <v>630</v>
      </c>
      <c r="C11" s="21" t="str">
        <f>IF(B11=0," ",VLOOKUP(B11,[1]Спортсмены!B$1:H$65536,2,FALSE))</f>
        <v>Дергунов Василий</v>
      </c>
      <c r="D11" s="229">
        <f>IF(B11=0," ",VLOOKUP($B11,[1]Спортсмены!$B$1:$H$65536,3,FALSE))</f>
        <v>34955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Псковская</v>
      </c>
      <c r="G11" s="30" t="str">
        <f>IF(B11=0," ",VLOOKUP($B11,[1]Спортсмены!$B$1:$H$65536,6,FALSE))</f>
        <v>Псков, Юность</v>
      </c>
      <c r="H11" s="183" t="s">
        <v>237</v>
      </c>
      <c r="I11" s="183" t="s">
        <v>237</v>
      </c>
      <c r="J11" s="183">
        <v>12.72</v>
      </c>
      <c r="K11" s="227"/>
      <c r="L11" s="179">
        <v>13.18</v>
      </c>
      <c r="M11" s="179">
        <v>13.13</v>
      </c>
      <c r="N11" s="179">
        <v>13.27</v>
      </c>
      <c r="O11" s="180">
        <v>13.27</v>
      </c>
      <c r="P11" s="29" t="str">
        <f>IF(O11=0," ",IF(O11&gt;=[1]Разряды!$D$27,[1]Разряды!$D$3,IF(O11&gt;=[1]Разряды!$E$27,[1]Разряды!$E$3,IF(O11&gt;=[1]Разряды!$F$27,[1]Разряды!$F$3,IF(O11&gt;=[1]Разряды!$G$27,[1]Разряды!$G$3,IF(O11&gt;=[1]Разряды!$H$27,[1]Разряды!$H$3,IF(O11&gt;=[1]Разряды!$I$27,[1]Разряды!$I$3,"б/р")))))))</f>
        <v>2р</v>
      </c>
      <c r="Q11" s="52" t="s">
        <v>268</v>
      </c>
      <c r="R11" s="30" t="str">
        <f>IF(B11=0," ",VLOOKUP($B11,[1]Спортсмены!$B$1:$H$65536,7,FALSE))</f>
        <v>Нестерова И.А., Михайлов Д.А.</v>
      </c>
    </row>
    <row r="12" spans="1:18">
      <c r="A12" s="19">
        <v>2</v>
      </c>
      <c r="B12" s="26">
        <v>401</v>
      </c>
      <c r="C12" s="21" t="str">
        <f>IF(B12=0," ",VLOOKUP(B12,[1]Спортсмены!B$1:H$65536,2,FALSE))</f>
        <v>Журавлев Владимир</v>
      </c>
      <c r="D12" s="229">
        <f>IF(B12=0," ",VLOOKUP($B12,[1]Спортсмены!$B$1:$H$65536,3,FALSE))</f>
        <v>35201</v>
      </c>
      <c r="E12" s="23" t="str">
        <f>IF(B12=0," ",IF(VLOOKUP($B12,[1]Спортсмены!$B$1:$H$65536,4,FALSE)=0," ",VLOOKUP($B12,[1]Спортсмены!$B$1:$H$65536,4,FALSE)))</f>
        <v>2р</v>
      </c>
      <c r="F12" s="21" t="str">
        <f>IF(B12=0," ",VLOOKUP($B12,[1]Спортсмены!$B$1:$H$65536,5,FALSE))</f>
        <v>респ-ка Карелия</v>
      </c>
      <c r="G12" s="30" t="str">
        <f>IF(B12=0," ",VLOOKUP($B12,[1]Спортсмены!$B$1:$H$65536,6,FALSE))</f>
        <v>СДЮСШОР-3</v>
      </c>
      <c r="H12" s="183">
        <v>12.79</v>
      </c>
      <c r="I12" s="183">
        <v>12.28</v>
      </c>
      <c r="J12" s="183" t="s">
        <v>237</v>
      </c>
      <c r="K12" s="227"/>
      <c r="L12" s="179">
        <v>12.33</v>
      </c>
      <c r="M12" s="179">
        <v>12.31</v>
      </c>
      <c r="N12" s="179">
        <v>12.03</v>
      </c>
      <c r="O12" s="180">
        <v>12.79</v>
      </c>
      <c r="P12" s="29" t="str">
        <f>IF(O12=0," ",IF(O12&gt;=[1]Разряды!$D$27,[1]Разряды!$D$3,IF(O12&gt;=[1]Разряды!$E$27,[1]Разряды!$E$3,IF(O12&gt;=[1]Разряды!$F$27,[1]Разряды!$F$3,IF(O12&gt;=[1]Разряды!$G$27,[1]Разряды!$G$3,IF(O12&gt;=[1]Разряды!$H$27,[1]Разряды!$H$3,IF(O12&gt;=[1]Разряды!$I$27,[1]Разряды!$I$3,"б/р")))))))</f>
        <v>2р</v>
      </c>
      <c r="Q12" s="52" t="s">
        <v>269</v>
      </c>
      <c r="R12" s="30" t="str">
        <f>IF(B12=0," ",VLOOKUP($B12,[1]Спортсмены!$B$1:$H$65536,7,FALSE))</f>
        <v>Лайтинен А.А., Титов В.Ф.</v>
      </c>
    </row>
    <row r="13" spans="1:18">
      <c r="A13" s="201">
        <v>3</v>
      </c>
      <c r="B13" s="26">
        <v>629</v>
      </c>
      <c r="C13" s="21" t="str">
        <f>IF(B13=0," ",VLOOKUP(B13,[1]Спортсмены!B$1:H$65536,2,FALSE))</f>
        <v>Павлов Олег</v>
      </c>
      <c r="D13" s="229">
        <f>IF(B13=0," ",VLOOKUP($B13,[1]Спортсмены!$B$1:$H$65536,3,FALSE))</f>
        <v>34828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Псковская</v>
      </c>
      <c r="G13" s="30" t="str">
        <f>IF(B13=0," ",VLOOKUP($B13,[1]Спортсмены!$B$1:$H$65536,6,FALSE))</f>
        <v>Псков, Юность</v>
      </c>
      <c r="H13" s="183">
        <v>11.57</v>
      </c>
      <c r="I13" s="183" t="s">
        <v>237</v>
      </c>
      <c r="J13" s="183" t="s">
        <v>237</v>
      </c>
      <c r="K13" s="227"/>
      <c r="L13" s="179">
        <v>12.05</v>
      </c>
      <c r="M13" s="179">
        <v>11.93</v>
      </c>
      <c r="N13" s="179">
        <v>12.61</v>
      </c>
      <c r="O13" s="180">
        <v>12.61</v>
      </c>
      <c r="P13" s="29" t="str">
        <f>IF(O13=0," ",IF(O13&gt;=[1]Разряды!$D$27,[1]Разряды!$D$3,IF(O13&gt;=[1]Разряды!$E$27,[1]Разряды!$E$3,IF(O13&gt;=[1]Разряды!$F$27,[1]Разряды!$F$3,IF(O13&gt;=[1]Разряды!$G$27,[1]Разряды!$G$3,IF(O13&gt;=[1]Разряды!$H$27,[1]Разряды!$H$3,IF(O13&gt;=[1]Разряды!$I$27,[1]Разряды!$I$3,"б/р")))))))</f>
        <v>3р</v>
      </c>
      <c r="Q13" s="52" t="s">
        <v>270</v>
      </c>
      <c r="R13" s="30" t="str">
        <f>IF(B13=0," ",VLOOKUP($B13,[1]Спортсмены!$B$1:$H$65536,7,FALSE))</f>
        <v>Нестерова И.А., Михайлов Д.А.</v>
      </c>
    </row>
    <row r="14" spans="1:18" ht="15.75" thickBot="1">
      <c r="A14" s="82"/>
      <c r="B14" s="39"/>
      <c r="C14" s="37"/>
      <c r="D14" s="38"/>
      <c r="E14" s="39"/>
      <c r="F14" s="186"/>
      <c r="G14" s="187"/>
      <c r="H14" s="188"/>
      <c r="I14" s="188"/>
      <c r="J14" s="188"/>
      <c r="K14" s="189"/>
      <c r="L14" s="188"/>
      <c r="M14" s="188"/>
      <c r="N14" s="188"/>
      <c r="O14" s="190"/>
      <c r="P14" s="82"/>
      <c r="Q14" s="191"/>
      <c r="R14" s="187"/>
    </row>
    <row r="15" spans="1:18" ht="15.75" thickTop="1">
      <c r="A15" s="87"/>
      <c r="B15" s="90"/>
      <c r="C15" s="65"/>
      <c r="D15" s="104"/>
      <c r="E15" s="90"/>
      <c r="F15" s="93"/>
      <c r="G15" s="65"/>
      <c r="H15" s="104"/>
      <c r="I15" s="104"/>
      <c r="J15" s="104"/>
      <c r="K15" s="104"/>
      <c r="L15" s="104"/>
      <c r="M15" s="104"/>
      <c r="N15" s="104"/>
      <c r="O15" s="192"/>
      <c r="P15" s="87"/>
      <c r="Q15" s="87"/>
      <c r="R15" s="65"/>
    </row>
    <row r="16" spans="1:18" ht="18">
      <c r="A16"/>
      <c r="B16" s="414"/>
      <c r="C16" s="414"/>
      <c r="D16" s="414"/>
      <c r="E16" s="162"/>
      <c r="F16" s="415" t="s">
        <v>57</v>
      </c>
      <c r="G16" s="415"/>
      <c r="H16" s="415"/>
      <c r="I16" s="415"/>
      <c r="J16" s="415"/>
      <c r="K16" s="415"/>
      <c r="L16" s="415"/>
      <c r="M16" s="163"/>
      <c r="N16" s="416" t="s">
        <v>10</v>
      </c>
      <c r="O16" s="416"/>
      <c r="P16" s="416"/>
      <c r="Q16" s="416"/>
      <c r="R16" s="416"/>
    </row>
    <row r="17" spans="1:18" ht="18">
      <c r="A17" s="1" t="s">
        <v>265</v>
      </c>
      <c r="B17" s="165"/>
      <c r="C17" s="165"/>
      <c r="D17" s="159"/>
      <c r="E17" s="162"/>
      <c r="F17" s="162"/>
      <c r="G17" s="166" t="s">
        <v>271</v>
      </c>
      <c r="H17" s="167"/>
      <c r="I17" s="168"/>
      <c r="J17" s="169"/>
      <c r="K17" s="169"/>
      <c r="L17" s="406" t="s">
        <v>228</v>
      </c>
      <c r="M17" s="406"/>
      <c r="N17" s="406"/>
      <c r="O17" s="406"/>
      <c r="P17" s="406"/>
      <c r="Q17" s="170"/>
      <c r="R17" s="171" t="s">
        <v>272</v>
      </c>
    </row>
    <row r="18" spans="1:18">
      <c r="A18" s="372" t="s">
        <v>230</v>
      </c>
      <c r="B18" s="379" t="s">
        <v>231</v>
      </c>
      <c r="C18" s="374" t="s">
        <v>232</v>
      </c>
      <c r="D18" s="374" t="s">
        <v>233</v>
      </c>
      <c r="E18" s="372" t="s">
        <v>234</v>
      </c>
      <c r="F18" s="372" t="s">
        <v>22</v>
      </c>
      <c r="G18" s="372" t="s">
        <v>235</v>
      </c>
      <c r="H18" s="409" t="s">
        <v>236</v>
      </c>
      <c r="I18" s="410"/>
      <c r="J18" s="410"/>
      <c r="K18" s="410"/>
      <c r="L18" s="410"/>
      <c r="M18" s="410"/>
      <c r="N18" s="411"/>
      <c r="O18" s="372" t="s">
        <v>24</v>
      </c>
      <c r="P18" s="379" t="s">
        <v>25</v>
      </c>
      <c r="Q18" s="379" t="s">
        <v>26</v>
      </c>
      <c r="R18" s="401" t="s">
        <v>27</v>
      </c>
    </row>
    <row r="19" spans="1:18">
      <c r="A19" s="407"/>
      <c r="B19" s="400"/>
      <c r="C19" s="408"/>
      <c r="D19" s="408"/>
      <c r="E19" s="400"/>
      <c r="F19" s="400"/>
      <c r="G19" s="400"/>
      <c r="H19" s="404">
        <v>1</v>
      </c>
      <c r="I19" s="374">
        <v>2</v>
      </c>
      <c r="J19" s="374">
        <v>3</v>
      </c>
      <c r="K19" s="172"/>
      <c r="L19" s="374">
        <v>4</v>
      </c>
      <c r="M19" s="374">
        <v>5</v>
      </c>
      <c r="N19" s="374">
        <v>6</v>
      </c>
      <c r="O19" s="407"/>
      <c r="P19" s="400"/>
      <c r="Q19" s="400"/>
      <c r="R19" s="402"/>
    </row>
    <row r="20" spans="1:18">
      <c r="A20" s="386"/>
      <c r="B20" s="373"/>
      <c r="C20" s="375"/>
      <c r="D20" s="375"/>
      <c r="E20" s="373"/>
      <c r="F20" s="373"/>
      <c r="G20" s="373"/>
      <c r="H20" s="405"/>
      <c r="I20" s="375"/>
      <c r="J20" s="375"/>
      <c r="K20" s="173"/>
      <c r="L20" s="375"/>
      <c r="M20" s="375"/>
      <c r="N20" s="375"/>
      <c r="O20" s="386"/>
      <c r="P20" s="373"/>
      <c r="Q20" s="373"/>
      <c r="R20" s="403"/>
    </row>
    <row r="21" spans="1:18">
      <c r="A21" s="19">
        <v>1</v>
      </c>
      <c r="B21" s="26">
        <v>437</v>
      </c>
      <c r="C21" s="21" t="str">
        <f>IF(B21=0," ",VLOOKUP(B21,[1]Спортсмены!B$1:H$65536,2,FALSE))</f>
        <v>Кирилов Евгений</v>
      </c>
      <c r="D21" s="175">
        <f>IF(B21=0," ",VLOOKUP($B21,[1]Спортсмены!$B$1:$H$65536,3,FALSE))</f>
        <v>1994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Новгородская</v>
      </c>
      <c r="G21" s="30" t="str">
        <f>IF(B21=0," ",VLOOKUP($B21,[1]Спортсмены!$B$1:$H$65536,6,FALSE))</f>
        <v>Великий Новгород, СДЮСШОР-4</v>
      </c>
      <c r="H21" s="183">
        <v>10.52</v>
      </c>
      <c r="I21" s="183">
        <v>10.63</v>
      </c>
      <c r="J21" s="183" t="s">
        <v>237</v>
      </c>
      <c r="K21" s="227"/>
      <c r="L21" s="179">
        <v>11.15</v>
      </c>
      <c r="M21" s="179">
        <v>11.01</v>
      </c>
      <c r="N21" s="179">
        <v>11.1</v>
      </c>
      <c r="O21" s="180">
        <v>11.15</v>
      </c>
      <c r="P21" s="29" t="str">
        <f>IF(O21=0," ",IF(O21&gt;=[1]Разряды!$D$25,[1]Разряды!$D$3,IF(O21&gt;=[1]Разряды!$E$25,[1]Разряды!$E$3,IF(O21&gt;=[1]Разряды!$F$25,[1]Разряды!$F$3,IF(O21&gt;=[1]Разряды!$G$25,[1]Разряды!$G$3,IF(O21&gt;=[1]Разряды!$H$25,[1]Разряды!$H$3,IF(O21&gt;=[1]Разряды!$I$25,[1]Разряды!$I$3,"б/р")))))))</f>
        <v>3р</v>
      </c>
      <c r="Q21" s="52">
        <v>0</v>
      </c>
      <c r="R21" s="21" t="str">
        <f>IF(B21=0," ",VLOOKUP($B21,[1]Спортсмены!$B$1:$H$65536,7,FALSE))</f>
        <v>Титяк Т.А.</v>
      </c>
    </row>
    <row r="22" spans="1:18" ht="16.5" thickBot="1">
      <c r="A22" s="82"/>
      <c r="B22" s="39"/>
      <c r="C22" s="186"/>
      <c r="D22" s="155"/>
      <c r="E22" s="39"/>
      <c r="F22" s="186"/>
      <c r="G22" s="194"/>
      <c r="H22" s="195"/>
      <c r="I22" s="195"/>
      <c r="J22" s="195"/>
      <c r="K22" s="189"/>
      <c r="L22" s="188"/>
      <c r="M22" s="196"/>
      <c r="N22" s="196"/>
      <c r="O22" s="197"/>
      <c r="P22" s="198"/>
      <c r="Q22" s="199"/>
      <c r="R22" s="187"/>
    </row>
    <row r="23" spans="1:18" ht="15.75" thickTop="1">
      <c r="A23"/>
      <c r="B23"/>
      <c r="C23"/>
      <c r="D23"/>
      <c r="E23"/>
      <c r="F23"/>
      <c r="G23"/>
      <c r="H23"/>
      <c r="I23"/>
    </row>
    <row r="24" spans="1:18" ht="20.25">
      <c r="A24" s="424" t="s">
        <v>0</v>
      </c>
      <c r="B24" s="424"/>
      <c r="C24" s="424"/>
      <c r="D24" s="424"/>
      <c r="E24" s="424"/>
      <c r="F24" s="424"/>
      <c r="G24" s="424"/>
      <c r="H24" s="424"/>
      <c r="I24" s="424"/>
      <c r="J24" s="424"/>
      <c r="K24" s="424"/>
      <c r="L24" s="424"/>
      <c r="M24" s="424"/>
      <c r="N24" s="424"/>
      <c r="O24" s="424"/>
      <c r="P24" s="424"/>
      <c r="Q24" s="424"/>
      <c r="R24" s="424"/>
    </row>
    <row r="25" spans="1:18" ht="22.5">
      <c r="A25" s="382" t="s">
        <v>1</v>
      </c>
      <c r="B25" s="382"/>
      <c r="C25" s="382"/>
      <c r="D25" s="382"/>
      <c r="E25" s="382"/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</row>
    <row r="26" spans="1:18" ht="20.25">
      <c r="A26" s="383" t="s">
        <v>2</v>
      </c>
      <c r="B26" s="383"/>
      <c r="C26" s="383"/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</row>
    <row r="27" spans="1:18" ht="20.25">
      <c r="A27" s="383" t="s">
        <v>3</v>
      </c>
      <c r="B27" s="383"/>
      <c r="C27" s="383"/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  <c r="R27" s="383"/>
    </row>
    <row r="28" spans="1:18" ht="15.75">
      <c r="A28" s="1" t="s">
        <v>273</v>
      </c>
      <c r="B28" s="158"/>
      <c r="C28" s="158"/>
      <c r="D28" s="418" t="s">
        <v>222</v>
      </c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</row>
    <row r="29" spans="1:18" ht="18">
      <c r="A29" s="1" t="s">
        <v>274</v>
      </c>
      <c r="B29" s="159"/>
      <c r="C29" s="159"/>
      <c r="D29" s="412" t="s">
        <v>262</v>
      </c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</row>
    <row r="30" spans="1:18" ht="15.75">
      <c r="A30" s="1" t="s">
        <v>275</v>
      </c>
      <c r="B30" s="160"/>
      <c r="C30" s="160"/>
      <c r="D30" s="413" t="s">
        <v>5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</row>
    <row r="31" spans="1:18" ht="18">
      <c r="A31" s="7" t="s">
        <v>276</v>
      </c>
      <c r="B31" s="7"/>
      <c r="C31" s="204"/>
      <c r="D31" s="204"/>
      <c r="E31" s="162"/>
      <c r="F31" s="415" t="s">
        <v>30</v>
      </c>
      <c r="G31" s="415"/>
      <c r="H31" s="415"/>
      <c r="I31" s="415"/>
      <c r="J31" s="415"/>
      <c r="K31" s="415"/>
      <c r="L31" s="415"/>
      <c r="M31" s="163"/>
      <c r="N31" s="6" t="s">
        <v>10</v>
      </c>
      <c r="O31" s="6"/>
      <c r="P31" s="6"/>
      <c r="Q31" s="6"/>
      <c r="R31" s="6"/>
    </row>
    <row r="32" spans="1:18" ht="18">
      <c r="A32" s="1" t="s">
        <v>277</v>
      </c>
      <c r="B32" s="165"/>
      <c r="C32" s="165"/>
      <c r="D32" s="159"/>
      <c r="E32" s="162"/>
      <c r="F32" s="162"/>
      <c r="G32" s="166" t="s">
        <v>278</v>
      </c>
      <c r="H32" s="168"/>
      <c r="I32" s="228" t="s">
        <v>228</v>
      </c>
      <c r="J32" s="169"/>
      <c r="K32" s="228"/>
      <c r="L32" s="228"/>
      <c r="M32" s="228"/>
      <c r="N32" s="171" t="s">
        <v>279</v>
      </c>
      <c r="O32" s="228"/>
      <c r="P32" s="170"/>
      <c r="Q32" s="171"/>
      <c r="R32" s="171"/>
    </row>
    <row r="33" spans="1:18">
      <c r="A33" s="372" t="s">
        <v>230</v>
      </c>
      <c r="B33" s="379" t="s">
        <v>231</v>
      </c>
      <c r="C33" s="401" t="s">
        <v>19</v>
      </c>
      <c r="D33" s="374" t="s">
        <v>233</v>
      </c>
      <c r="E33" s="372" t="s">
        <v>234</v>
      </c>
      <c r="F33" s="372" t="s">
        <v>22</v>
      </c>
      <c r="G33" s="372" t="s">
        <v>235</v>
      </c>
      <c r="H33" s="409" t="s">
        <v>236</v>
      </c>
      <c r="I33" s="410"/>
      <c r="J33" s="410"/>
      <c r="K33" s="410"/>
      <c r="L33" s="410"/>
      <c r="M33" s="410"/>
      <c r="N33" s="411"/>
      <c r="O33" s="372" t="s">
        <v>24</v>
      </c>
      <c r="P33" s="379" t="s">
        <v>25</v>
      </c>
      <c r="Q33" s="379" t="s">
        <v>26</v>
      </c>
      <c r="R33" s="401" t="s">
        <v>27</v>
      </c>
    </row>
    <row r="34" spans="1:18">
      <c r="A34" s="407"/>
      <c r="B34" s="400"/>
      <c r="C34" s="402"/>
      <c r="D34" s="408"/>
      <c r="E34" s="407"/>
      <c r="F34" s="407"/>
      <c r="G34" s="407"/>
      <c r="H34" s="374">
        <v>1</v>
      </c>
      <c r="I34" s="374">
        <v>2</v>
      </c>
      <c r="J34" s="374">
        <v>3</v>
      </c>
      <c r="K34" s="172"/>
      <c r="L34" s="374">
        <v>4</v>
      </c>
      <c r="M34" s="374">
        <v>5</v>
      </c>
      <c r="N34" s="374">
        <v>6</v>
      </c>
      <c r="O34" s="407"/>
      <c r="P34" s="400"/>
      <c r="Q34" s="400"/>
      <c r="R34" s="402"/>
    </row>
    <row r="35" spans="1:18">
      <c r="A35" s="386"/>
      <c r="B35" s="373"/>
      <c r="C35" s="403"/>
      <c r="D35" s="375"/>
      <c r="E35" s="386"/>
      <c r="F35" s="386"/>
      <c r="G35" s="386"/>
      <c r="H35" s="375"/>
      <c r="I35" s="375"/>
      <c r="J35" s="375"/>
      <c r="K35" s="173"/>
      <c r="L35" s="375"/>
      <c r="M35" s="375"/>
      <c r="N35" s="375"/>
      <c r="O35" s="386"/>
      <c r="P35" s="373"/>
      <c r="Q35" s="373"/>
      <c r="R35" s="403"/>
    </row>
    <row r="36" spans="1:18">
      <c r="A36" s="19">
        <v>1</v>
      </c>
      <c r="B36" s="20">
        <v>216</v>
      </c>
      <c r="C36" s="21" t="str">
        <f>IF(B36=0," ",VLOOKUP(B36,[1]Женщины!B$1:H$65536,2,FALSE))</f>
        <v>Корчинская Юлия</v>
      </c>
      <c r="D36" s="175">
        <f>IF(B36=0," ",VLOOKUP($B36,[1]Женщины!$B$1:$H$65536,3,FALSE))</f>
        <v>34745</v>
      </c>
      <c r="E36" s="23" t="str">
        <f>IF(B36=0," ",IF(VLOOKUP($B36,[1]Женщины!$B$1:$H$65536,4,FALSE)=0," ",VLOOKUP($B36,[1]Женщины!$B$1:$H$65536,4,FALSE)))</f>
        <v>1р</v>
      </c>
      <c r="F36" s="21" t="str">
        <f>IF(B36=0," ",VLOOKUP($B36,[1]Женщины!$B$1:$H$65536,5,FALSE))</f>
        <v>Костромская</v>
      </c>
      <c r="G36" s="21" t="str">
        <f>IF(B36=0," ",VLOOKUP($B36,[1]Женщины!$B$1:$H$65536,6,FALSE))</f>
        <v>Кострома, КОСДЮСШОР</v>
      </c>
      <c r="H36" s="179">
        <v>12.58</v>
      </c>
      <c r="I36" s="179">
        <v>13.14</v>
      </c>
      <c r="J36" s="207">
        <v>13.43</v>
      </c>
      <c r="K36" s="227"/>
      <c r="L36" s="207">
        <v>13.41</v>
      </c>
      <c r="M36" s="207">
        <v>13.06</v>
      </c>
      <c r="N36" s="179">
        <v>13.55</v>
      </c>
      <c r="O36" s="208">
        <v>13.55</v>
      </c>
      <c r="P36" s="26" t="str">
        <f>IF(O36=0," ",IF(O36&gt;=[1]Разряды!$D$49,[1]Разряды!$D$3,IF(O36&gt;=[1]Разряды!$E$49,[1]Разряды!$E$3,IF(O36&gt;=[1]Разряды!$F$49,[1]Разряды!$F$3,IF(O36&gt;=[1]Разряды!$G$43,[1]Разряды!$G$3,IF(O36&gt;=[1]Разряды!$H$49,[1]Разряды!$H$3,IF(O36&gt;=[1]Разряды!$I$49,[1]Разряды!$I$3,IF(O36&gt;=[1]Разряды!$J$49,[1]Разряды!$J$3,"б/р"))))))))</f>
        <v>1р</v>
      </c>
      <c r="Q36" s="23" t="s">
        <v>268</v>
      </c>
      <c r="R36" s="21" t="str">
        <f>IF(B36=0," ",VLOOKUP($B36,[1]Женщины!$B$1:$H$65536,7,FALSE))</f>
        <v>Куликов В.П.</v>
      </c>
    </row>
    <row r="37" spans="1:18">
      <c r="A37" s="19">
        <v>2</v>
      </c>
      <c r="B37" s="20">
        <v>421</v>
      </c>
      <c r="C37" s="21" t="str">
        <f>IF(B37=0," ",VLOOKUP(B37,[1]Женщины!B$1:H$65536,2,FALSE))</f>
        <v>Бычкова Дарья</v>
      </c>
      <c r="D37" s="127">
        <f>IF(B37=0," ",VLOOKUP($B37,[1]Женщины!$B$1:$H$65536,3,FALSE))</f>
        <v>1995</v>
      </c>
      <c r="E37" s="23" t="str">
        <f>IF(B37=0," ",IF(VLOOKUP($B37,[1]Женщины!$B$1:$H$65536,4,FALSE)=0," ",VLOOKUP($B37,[1]Женщины!$B$1:$H$65536,4,FALSE)))</f>
        <v>2р</v>
      </c>
      <c r="F37" s="21" t="str">
        <f>IF(B37=0," ",VLOOKUP($B37,[1]Женщины!$B$1:$H$65536,5,FALSE))</f>
        <v>Новгородская</v>
      </c>
      <c r="G37" s="21" t="str">
        <f>IF(B37=0," ",VLOOKUP($B37,[1]Женщины!$B$1:$H$65536,6,FALSE))</f>
        <v>Великий Новгород, ДЮСШ</v>
      </c>
      <c r="H37" s="179">
        <v>9.68</v>
      </c>
      <c r="I37" s="179">
        <v>10.33</v>
      </c>
      <c r="J37" s="207">
        <v>10.4</v>
      </c>
      <c r="K37" s="227"/>
      <c r="L37" s="207">
        <v>9.9700000000000006</v>
      </c>
      <c r="M37" s="207">
        <v>10.27</v>
      </c>
      <c r="N37" s="179">
        <v>10.42</v>
      </c>
      <c r="O37" s="208">
        <v>10.42</v>
      </c>
      <c r="P37" s="26" t="str">
        <f>IF(O37=0," ",IF(O37&gt;=[1]Разряды!$D$49,[1]Разряды!$D$3,IF(O37&gt;=[1]Разряды!$E$49,[1]Разряды!$E$3,IF(O37&gt;=[1]Разряды!$F$49,[1]Разряды!$F$3,IF(O37&gt;=[1]Разряды!$G$43,[1]Разряды!$G$3,IF(O37&gt;=[1]Разряды!$H$49,[1]Разряды!$H$3,IF(O37&gt;=[1]Разряды!$I$49,[1]Разряды!$I$3,IF(O37&gt;=[1]Разряды!$J$49,[1]Разряды!$J$3,"б/р"))))))))</f>
        <v>2р</v>
      </c>
      <c r="Q37" s="23" t="s">
        <v>269</v>
      </c>
      <c r="R37" s="21" t="str">
        <f>IF(B37=0," ",VLOOKUP($B37,[1]Женщины!$B$1:$H$65536,7,FALSE))</f>
        <v>Лавникович С.В.</v>
      </c>
    </row>
    <row r="38" spans="1:18" ht="16.5" thickBot="1">
      <c r="A38" s="209"/>
      <c r="B38" s="209"/>
      <c r="C38" s="210"/>
      <c r="D38" s="211"/>
      <c r="E38" s="211"/>
      <c r="F38" s="210"/>
      <c r="G38" s="210"/>
      <c r="H38" s="195"/>
      <c r="I38" s="195"/>
      <c r="J38" s="195"/>
      <c r="K38" s="189"/>
      <c r="L38" s="188"/>
      <c r="M38" s="196"/>
      <c r="N38" s="196"/>
      <c r="O38" s="231"/>
      <c r="P38" s="209"/>
      <c r="Q38" s="209"/>
      <c r="R38" s="213"/>
    </row>
    <row r="39" spans="1:18" ht="18.75" thickTop="1">
      <c r="A39"/>
      <c r="B39" s="422"/>
      <c r="C39" s="422"/>
      <c r="D39" s="422"/>
      <c r="E39" s="162"/>
      <c r="F39" s="423" t="s">
        <v>34</v>
      </c>
      <c r="G39" s="423"/>
      <c r="H39" s="423"/>
      <c r="I39" s="423"/>
      <c r="J39" s="423"/>
      <c r="K39" s="423"/>
      <c r="L39" s="423"/>
      <c r="M39" s="163"/>
      <c r="N39" s="6" t="s">
        <v>10</v>
      </c>
      <c r="O39" s="6"/>
      <c r="P39" s="6"/>
      <c r="Q39" s="6"/>
      <c r="R39" s="6"/>
    </row>
    <row r="40" spans="1:18" ht="18">
      <c r="A40" s="1" t="s">
        <v>277</v>
      </c>
      <c r="B40" s="165"/>
      <c r="C40" s="165"/>
      <c r="D40" s="159"/>
      <c r="E40" s="162"/>
      <c r="F40" s="162"/>
      <c r="G40" s="166" t="s">
        <v>280</v>
      </c>
      <c r="H40" s="167"/>
      <c r="I40" s="228" t="s">
        <v>228</v>
      </c>
      <c r="J40" s="169"/>
      <c r="K40" s="228"/>
      <c r="L40" s="228"/>
      <c r="M40" s="228"/>
      <c r="N40" s="171" t="s">
        <v>279</v>
      </c>
      <c r="O40" s="228"/>
      <c r="P40" s="170"/>
      <c r="Q40" s="170"/>
      <c r="R40" s="171"/>
    </row>
    <row r="41" spans="1:18">
      <c r="A41" s="372" t="s">
        <v>230</v>
      </c>
      <c r="B41" s="379" t="s">
        <v>231</v>
      </c>
      <c r="C41" s="401" t="s">
        <v>19</v>
      </c>
      <c r="D41" s="374" t="s">
        <v>233</v>
      </c>
      <c r="E41" s="372" t="s">
        <v>234</v>
      </c>
      <c r="F41" s="372" t="s">
        <v>22</v>
      </c>
      <c r="G41" s="372" t="s">
        <v>235</v>
      </c>
      <c r="H41" s="409" t="s">
        <v>236</v>
      </c>
      <c r="I41" s="410"/>
      <c r="J41" s="410"/>
      <c r="K41" s="410"/>
      <c r="L41" s="410"/>
      <c r="M41" s="410"/>
      <c r="N41" s="411"/>
      <c r="O41" s="372" t="s">
        <v>24</v>
      </c>
      <c r="P41" s="379" t="s">
        <v>25</v>
      </c>
      <c r="Q41" s="379" t="s">
        <v>26</v>
      </c>
      <c r="R41" s="401" t="s">
        <v>27</v>
      </c>
    </row>
    <row r="42" spans="1:18">
      <c r="A42" s="407"/>
      <c r="B42" s="400"/>
      <c r="C42" s="402"/>
      <c r="D42" s="408"/>
      <c r="E42" s="407"/>
      <c r="F42" s="407"/>
      <c r="G42" s="407"/>
      <c r="H42" s="374">
        <v>1</v>
      </c>
      <c r="I42" s="374">
        <v>2</v>
      </c>
      <c r="J42" s="374">
        <v>3</v>
      </c>
      <c r="K42" s="172"/>
      <c r="L42" s="374">
        <v>4</v>
      </c>
      <c r="M42" s="374">
        <v>5</v>
      </c>
      <c r="N42" s="374">
        <v>6</v>
      </c>
      <c r="O42" s="407"/>
      <c r="P42" s="400"/>
      <c r="Q42" s="400"/>
      <c r="R42" s="402"/>
    </row>
    <row r="43" spans="1:18">
      <c r="A43" s="386"/>
      <c r="B43" s="373"/>
      <c r="C43" s="403"/>
      <c r="D43" s="375"/>
      <c r="E43" s="386"/>
      <c r="F43" s="386"/>
      <c r="G43" s="386"/>
      <c r="H43" s="375"/>
      <c r="I43" s="375"/>
      <c r="J43" s="375"/>
      <c r="K43" s="173"/>
      <c r="L43" s="375"/>
      <c r="M43" s="375"/>
      <c r="N43" s="375"/>
      <c r="O43" s="386"/>
      <c r="P43" s="373"/>
      <c r="Q43" s="373"/>
      <c r="R43" s="403"/>
    </row>
    <row r="44" spans="1:18">
      <c r="A44" s="19"/>
      <c r="B44" s="20">
        <v>354</v>
      </c>
      <c r="C44" s="21" t="str">
        <f>IF(B44=0," ",VLOOKUP(B44,[1]Женщины!B$1:H$65536,2,FALSE))</f>
        <v>Иванова Виктория</v>
      </c>
      <c r="D44" s="23">
        <f>IF(B44=0," ",VLOOKUP($B44,[1]Женщины!$B$1:$H$65536,3,FALSE))</f>
        <v>1993</v>
      </c>
      <c r="E44" s="23" t="str">
        <f>IF(B44=0," ",IF(VLOOKUP($B44,[1]Женщины!$B$1:$H$65536,4,FALSE)=0," ",VLOOKUP($B44,[1]Женщины!$B$1:$H$65536,4,FALSE)))</f>
        <v xml:space="preserve"> </v>
      </c>
      <c r="F44" s="21" t="str">
        <f>IF(B44=0," ",VLOOKUP($B44,[1]Женщины!$B$1:$H$65536,5,FALSE))</f>
        <v>Ивановская</v>
      </c>
      <c r="G44" s="21" t="str">
        <f>IF(B44=0," ",VLOOKUP($B44,[1]Женщины!$B$1:$H$65536,6,FALSE))</f>
        <v>Иваново, Профсоюзы</v>
      </c>
      <c r="H44" s="205">
        <v>9.5299999999999994</v>
      </c>
      <c r="I44" s="179" t="s">
        <v>237</v>
      </c>
      <c r="J44" s="206">
        <v>8.69</v>
      </c>
      <c r="K44" s="177"/>
      <c r="L44" s="179" t="s">
        <v>237</v>
      </c>
      <c r="M44" s="206">
        <v>8.8000000000000007</v>
      </c>
      <c r="N44" s="205">
        <v>9.2200000000000006</v>
      </c>
      <c r="O44" s="208">
        <v>9.5299999999999994</v>
      </c>
      <c r="P44" s="26" t="str">
        <f>IF(O44=0," ",IF(O44&gt;=[1]Разряды!$E$49,[1]Разряды!$E$3,IF(O44&gt;=[1]Разряды!$F$49,[1]Разряды!$F$3,IF(O44&gt;=[1]Разряды!$G$49,[1]Разряды!$G$3,IF(O44&gt;=[1]Разряды!$H$49,[1]Разряды!$H$3,IF(O44&gt;=[1]Разряды!$I$49,[1]Разряды!$I$3,IF(O44&gt;=[1]Разряды!$J$49,[1]Разряды!$J$3,"б/р")))))))</f>
        <v>3р</v>
      </c>
      <c r="Q44" s="23" t="s">
        <v>31</v>
      </c>
      <c r="R44" s="21" t="str">
        <f>IF(B44=0," ",VLOOKUP($B44,[1]Женщины!$B$1:$H$65536,7,FALSE))</f>
        <v>Магницкий М.В.</v>
      </c>
    </row>
    <row r="45" spans="1:18" ht="16.5" thickBot="1">
      <c r="A45" s="209"/>
      <c r="B45" s="209"/>
      <c r="C45" s="210"/>
      <c r="D45" s="211"/>
      <c r="E45" s="211"/>
      <c r="F45" s="210"/>
      <c r="G45" s="210"/>
      <c r="H45" s="195"/>
      <c r="I45" s="195"/>
      <c r="J45" s="195"/>
      <c r="K45" s="189"/>
      <c r="L45" s="188"/>
      <c r="M45" s="196"/>
      <c r="N45" s="196"/>
      <c r="O45" s="231"/>
      <c r="P45" s="209"/>
      <c r="Q45" s="209"/>
      <c r="R45" s="213"/>
    </row>
    <row r="46" spans="1:18" ht="16.5" thickTop="1">
      <c r="A46" s="214"/>
      <c r="B46" s="214"/>
      <c r="C46" s="215"/>
      <c r="D46" s="216"/>
      <c r="E46" s="216"/>
      <c r="F46" s="215"/>
      <c r="G46" s="215"/>
      <c r="H46" s="200"/>
      <c r="I46" s="200"/>
      <c r="J46" s="200"/>
      <c r="K46" s="200"/>
      <c r="L46" s="200"/>
      <c r="M46" s="200"/>
      <c r="N46" s="200"/>
      <c r="O46" s="217"/>
      <c r="P46" s="214"/>
      <c r="Q46" s="214"/>
      <c r="R46" s="218"/>
    </row>
    <row r="47" spans="1:18" ht="20.25">
      <c r="A47" s="420" t="s">
        <v>37</v>
      </c>
      <c r="B47" s="420"/>
      <c r="C47" s="420"/>
      <c r="D47" s="420"/>
      <c r="E47" s="420"/>
      <c r="F47" s="420"/>
      <c r="G47" s="420"/>
      <c r="H47" s="420"/>
      <c r="I47" s="420"/>
      <c r="J47" s="420"/>
      <c r="K47" s="420"/>
      <c r="L47" s="420"/>
      <c r="M47" s="420"/>
      <c r="N47" s="420"/>
      <c r="O47" s="420"/>
      <c r="P47" s="420"/>
      <c r="Q47" s="420"/>
      <c r="R47" s="420"/>
    </row>
    <row r="48" spans="1:18" ht="20.25">
      <c r="A48" s="420" t="s">
        <v>38</v>
      </c>
      <c r="B48" s="420"/>
      <c r="C48" s="420"/>
      <c r="D48" s="420"/>
      <c r="E48" s="420"/>
      <c r="F48" s="420"/>
      <c r="G48" s="420"/>
      <c r="H48" s="420"/>
      <c r="I48" s="420"/>
      <c r="J48" s="420"/>
      <c r="K48" s="420"/>
      <c r="L48" s="420"/>
      <c r="M48" s="420"/>
      <c r="N48" s="420"/>
      <c r="O48" s="420"/>
      <c r="P48" s="420"/>
      <c r="Q48" s="420"/>
      <c r="R48" s="420"/>
    </row>
    <row r="49" spans="1:18" ht="18">
      <c r="A49" s="63"/>
      <c r="B49" s="421"/>
      <c r="C49" s="421"/>
      <c r="D49" s="421"/>
      <c r="E49" s="232"/>
      <c r="F49" s="415" t="s">
        <v>43</v>
      </c>
      <c r="G49" s="415"/>
      <c r="H49" s="415"/>
      <c r="I49" s="415"/>
      <c r="J49" s="415"/>
      <c r="K49" s="415"/>
      <c r="L49" s="415"/>
      <c r="M49" s="163"/>
      <c r="N49" s="105" t="s">
        <v>10</v>
      </c>
      <c r="O49" s="105"/>
      <c r="P49" s="105"/>
      <c r="Q49" s="105"/>
      <c r="R49" s="105"/>
    </row>
    <row r="50" spans="1:18" ht="18">
      <c r="A50" s="1" t="s">
        <v>277</v>
      </c>
      <c r="B50" s="165"/>
      <c r="C50" s="165"/>
      <c r="D50" s="159"/>
      <c r="E50" s="162"/>
      <c r="F50" s="162"/>
      <c r="G50" s="166" t="s">
        <v>280</v>
      </c>
      <c r="H50" s="167"/>
      <c r="I50" s="228" t="s">
        <v>228</v>
      </c>
      <c r="J50" s="169"/>
      <c r="K50" s="228"/>
      <c r="L50" s="228"/>
      <c r="M50" s="228"/>
      <c r="N50" s="171" t="s">
        <v>279</v>
      </c>
      <c r="O50" s="228"/>
      <c r="P50" s="170"/>
      <c r="Q50" s="170"/>
      <c r="R50" s="171"/>
    </row>
    <row r="51" spans="1:18">
      <c r="A51" s="372" t="s">
        <v>230</v>
      </c>
      <c r="B51" s="379" t="s">
        <v>231</v>
      </c>
      <c r="C51" s="401" t="s">
        <v>19</v>
      </c>
      <c r="D51" s="374" t="s">
        <v>233</v>
      </c>
      <c r="E51" s="372" t="s">
        <v>234</v>
      </c>
      <c r="F51" s="372" t="s">
        <v>22</v>
      </c>
      <c r="G51" s="372" t="s">
        <v>235</v>
      </c>
      <c r="H51" s="409" t="s">
        <v>236</v>
      </c>
      <c r="I51" s="410"/>
      <c r="J51" s="410"/>
      <c r="K51" s="410"/>
      <c r="L51" s="410"/>
      <c r="M51" s="410"/>
      <c r="N51" s="411"/>
      <c r="O51" s="372" t="s">
        <v>24</v>
      </c>
      <c r="P51" s="379" t="s">
        <v>25</v>
      </c>
      <c r="Q51" s="379" t="s">
        <v>26</v>
      </c>
      <c r="R51" s="401" t="s">
        <v>27</v>
      </c>
    </row>
    <row r="52" spans="1:18">
      <c r="A52" s="407"/>
      <c r="B52" s="400"/>
      <c r="C52" s="402"/>
      <c r="D52" s="408"/>
      <c r="E52" s="407"/>
      <c r="F52" s="407"/>
      <c r="G52" s="407"/>
      <c r="H52" s="374">
        <v>1</v>
      </c>
      <c r="I52" s="374">
        <v>2</v>
      </c>
      <c r="J52" s="374">
        <v>3</v>
      </c>
      <c r="K52" s="172"/>
      <c r="L52" s="374">
        <v>4</v>
      </c>
      <c r="M52" s="374">
        <v>5</v>
      </c>
      <c r="N52" s="374">
        <v>6</v>
      </c>
      <c r="O52" s="407"/>
      <c r="P52" s="400"/>
      <c r="Q52" s="400"/>
      <c r="R52" s="402"/>
    </row>
    <row r="53" spans="1:18">
      <c r="A53" s="386"/>
      <c r="B53" s="373"/>
      <c r="C53" s="403"/>
      <c r="D53" s="375"/>
      <c r="E53" s="386"/>
      <c r="F53" s="386"/>
      <c r="G53" s="386"/>
      <c r="H53" s="375"/>
      <c r="I53" s="375"/>
      <c r="J53" s="375"/>
      <c r="K53" s="173"/>
      <c r="L53" s="375"/>
      <c r="M53" s="375"/>
      <c r="N53" s="375"/>
      <c r="O53" s="386"/>
      <c r="P53" s="373"/>
      <c r="Q53" s="373"/>
      <c r="R53" s="403"/>
    </row>
    <row r="54" spans="1:18">
      <c r="A54" s="19">
        <v>1</v>
      </c>
      <c r="B54" s="20">
        <v>225</v>
      </c>
      <c r="C54" s="21" t="str">
        <f>IF(B54=0," ",VLOOKUP(B54,[1]Женщины!B$1:H$65536,2,FALSE))</f>
        <v>Куликова Анастасия</v>
      </c>
      <c r="D54" s="27">
        <f>IF(B54=0," ",VLOOKUP($B54,[1]Женщины!$B$1:$H$65536,3,FALSE))</f>
        <v>32270</v>
      </c>
      <c r="E54" s="23" t="str">
        <f>IF(B54=0," ",IF(VLOOKUP($B54,[1]Женщины!$B$1:$H$65536,4,FALSE)=0," ",VLOOKUP($B54,[1]Женщины!$B$1:$H$65536,4,FALSE)))</f>
        <v>1р</v>
      </c>
      <c r="F54" s="21" t="str">
        <f>IF(B54=0," ",VLOOKUP($B54,[1]Женщины!$B$1:$H$65536,5,FALSE))</f>
        <v>Костромская</v>
      </c>
      <c r="G54" s="21" t="str">
        <f>IF(B54=0," ",VLOOKUP($B54,[1]Женщины!$B$1:$H$65536,6,FALSE))</f>
        <v>Кострома, КОСДЮСШОР</v>
      </c>
      <c r="H54" s="179">
        <v>9.1</v>
      </c>
      <c r="I54" s="179">
        <v>8.93</v>
      </c>
      <c r="J54" s="207">
        <v>9.69</v>
      </c>
      <c r="K54" s="227"/>
      <c r="L54" s="207">
        <v>9.33</v>
      </c>
      <c r="M54" s="207">
        <v>8.66</v>
      </c>
      <c r="N54" s="179">
        <v>9.34</v>
      </c>
      <c r="O54" s="208">
        <v>9.69</v>
      </c>
      <c r="P54" s="26" t="str">
        <f>IF(O54=0," ",IF(O54&gt;=[1]Разряды!$E$49,[1]Разряды!$E$3,IF(O54&gt;=[1]Разряды!$F$49,[1]Разряды!$F$3,IF(O54&gt;=[1]Разряды!$G$49,[1]Разряды!$G$3,IF(O54&gt;=[1]Разряды!$H$49,[1]Разряды!$H$3,IF(O54&gt;=[1]Разряды!$I$49,[1]Разряды!$I$3,IF(O54&gt;=[1]Разряды!$J$49,[1]Разряды!$J$3,"б/р")))))))</f>
        <v>3р</v>
      </c>
      <c r="Q54" s="26">
        <v>0</v>
      </c>
      <c r="R54" s="21" t="str">
        <f>IF(B54=0," ",VLOOKUP($B54,[1]Женщины!$B$1:$H$65536,7,FALSE))</f>
        <v>КУликов В.Б.</v>
      </c>
    </row>
    <row r="55" spans="1:18" ht="16.5" thickBot="1">
      <c r="A55" s="209"/>
      <c r="B55" s="209"/>
      <c r="C55" s="210"/>
      <c r="D55" s="211"/>
      <c r="E55" s="211"/>
      <c r="F55" s="210"/>
      <c r="G55" s="210"/>
      <c r="H55" s="195"/>
      <c r="I55" s="195"/>
      <c r="J55" s="195"/>
      <c r="K55" s="189"/>
      <c r="L55" s="188"/>
      <c r="M55" s="196"/>
      <c r="N55" s="196"/>
      <c r="O55" s="231"/>
      <c r="P55" s="209"/>
      <c r="Q55" s="209"/>
      <c r="R55" s="213"/>
    </row>
    <row r="56" spans="1:18" ht="16.5" thickTop="1">
      <c r="A56" s="214"/>
      <c r="B56" s="214"/>
      <c r="C56" s="215"/>
      <c r="D56" s="216"/>
      <c r="E56" s="216"/>
      <c r="F56" s="215"/>
      <c r="G56" s="215"/>
      <c r="H56" s="200"/>
      <c r="I56" s="200"/>
      <c r="J56" s="200"/>
      <c r="K56" s="200"/>
      <c r="L56" s="200"/>
      <c r="M56" s="200"/>
      <c r="N56" s="200"/>
      <c r="O56" s="217"/>
      <c r="P56" s="214"/>
      <c r="Q56" s="214"/>
      <c r="R56" s="218"/>
    </row>
    <row r="57" spans="1:18" ht="15.75">
      <c r="A57" s="214"/>
      <c r="B57" s="214"/>
      <c r="C57" s="215"/>
      <c r="D57" s="216"/>
      <c r="E57" s="216"/>
      <c r="F57" s="215"/>
      <c r="G57" s="215"/>
      <c r="H57" s="200"/>
      <c r="I57" s="200"/>
      <c r="J57" s="200"/>
      <c r="K57" s="200"/>
      <c r="L57" s="200"/>
      <c r="M57" s="200"/>
      <c r="N57" s="200"/>
      <c r="O57" s="217"/>
      <c r="P57" s="214"/>
      <c r="Q57" s="214"/>
      <c r="R57" s="218"/>
    </row>
  </sheetData>
  <mergeCells count="114">
    <mergeCell ref="A1:R1"/>
    <mergeCell ref="A2:R2"/>
    <mergeCell ref="D3:R3"/>
    <mergeCell ref="D4:R4"/>
    <mergeCell ref="D5:R5"/>
    <mergeCell ref="F6:L6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M9:M10"/>
    <mergeCell ref="N9:N10"/>
    <mergeCell ref="B16:D16"/>
    <mergeCell ref="F16:L16"/>
    <mergeCell ref="N16:R16"/>
    <mergeCell ref="L17:P17"/>
    <mergeCell ref="A18:A20"/>
    <mergeCell ref="B18:B20"/>
    <mergeCell ref="C18:C20"/>
    <mergeCell ref="D18:D20"/>
    <mergeCell ref="E18:E20"/>
    <mergeCell ref="F18:F20"/>
    <mergeCell ref="M19:M20"/>
    <mergeCell ref="N19:N20"/>
    <mergeCell ref="A24:R24"/>
    <mergeCell ref="A25:R25"/>
    <mergeCell ref="A26:R26"/>
    <mergeCell ref="A27:R27"/>
    <mergeCell ref="G18:G20"/>
    <mergeCell ref="H18:N18"/>
    <mergeCell ref="O18:O20"/>
    <mergeCell ref="P18:P20"/>
    <mergeCell ref="Q18:Q20"/>
    <mergeCell ref="R18:R20"/>
    <mergeCell ref="H19:H20"/>
    <mergeCell ref="I19:I20"/>
    <mergeCell ref="J19:J20"/>
    <mergeCell ref="L19:L20"/>
    <mergeCell ref="O33:O35"/>
    <mergeCell ref="P33:P35"/>
    <mergeCell ref="Q33:Q35"/>
    <mergeCell ref="R33:R35"/>
    <mergeCell ref="H34:H35"/>
    <mergeCell ref="I34:I35"/>
    <mergeCell ref="J34:J35"/>
    <mergeCell ref="L34:L35"/>
    <mergeCell ref="D28:R28"/>
    <mergeCell ref="D29:R29"/>
    <mergeCell ref="D30:R30"/>
    <mergeCell ref="F31:L31"/>
    <mergeCell ref="D33:D35"/>
    <mergeCell ref="E33:E35"/>
    <mergeCell ref="F33:F35"/>
    <mergeCell ref="M34:M35"/>
    <mergeCell ref="N34:N35"/>
    <mergeCell ref="B39:D39"/>
    <mergeCell ref="F39:L39"/>
    <mergeCell ref="A41:A43"/>
    <mergeCell ref="B41:B43"/>
    <mergeCell ref="C41:C43"/>
    <mergeCell ref="D41:D43"/>
    <mergeCell ref="E41:E43"/>
    <mergeCell ref="F41:F43"/>
    <mergeCell ref="G33:G35"/>
    <mergeCell ref="H33:N33"/>
    <mergeCell ref="A33:A35"/>
    <mergeCell ref="B33:B35"/>
    <mergeCell ref="C33:C35"/>
    <mergeCell ref="A51:A53"/>
    <mergeCell ref="B51:B53"/>
    <mergeCell ref="C51:C53"/>
    <mergeCell ref="D51:D53"/>
    <mergeCell ref="E51:E53"/>
    <mergeCell ref="F51:F53"/>
    <mergeCell ref="M42:M43"/>
    <mergeCell ref="N42:N43"/>
    <mergeCell ref="A47:R47"/>
    <mergeCell ref="A48:R48"/>
    <mergeCell ref="B49:D49"/>
    <mergeCell ref="F49:L49"/>
    <mergeCell ref="G41:G43"/>
    <mergeCell ref="H41:N41"/>
    <mergeCell ref="O41:O43"/>
    <mergeCell ref="P41:P43"/>
    <mergeCell ref="Q41:Q43"/>
    <mergeCell ref="R41:R43"/>
    <mergeCell ref="H42:H43"/>
    <mergeCell ref="I42:I43"/>
    <mergeCell ref="J42:J43"/>
    <mergeCell ref="L42:L43"/>
    <mergeCell ref="M52:M53"/>
    <mergeCell ref="N52:N53"/>
    <mergeCell ref="G51:G53"/>
    <mergeCell ref="H51:N51"/>
    <mergeCell ref="O51:O53"/>
    <mergeCell ref="P51:P53"/>
    <mergeCell ref="Q51:Q53"/>
    <mergeCell ref="R51:R53"/>
    <mergeCell ref="H52:H53"/>
    <mergeCell ref="I52:I53"/>
    <mergeCell ref="J52:J53"/>
    <mergeCell ref="L52:L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6"/>
  <sheetViews>
    <sheetView topLeftCell="A76" workbookViewId="0">
      <selection activeCell="E99" sqref="E99"/>
    </sheetView>
  </sheetViews>
  <sheetFormatPr defaultRowHeight="15"/>
  <cols>
    <col min="1" max="1" width="5.85546875" customWidth="1"/>
    <col min="2" max="2" width="6.85546875" customWidth="1"/>
    <col min="3" max="3" width="23.42578125" customWidth="1"/>
    <col min="4" max="4" width="10.85546875" style="94" customWidth="1"/>
    <col min="5" max="5" width="6.140625" style="94" customWidth="1"/>
    <col min="6" max="6" width="18" customWidth="1"/>
    <col min="7" max="7" width="29.7109375" customWidth="1"/>
    <col min="8" max="8" width="7.5703125" style="95" customWidth="1"/>
    <col min="10" max="11" width="6.5703125" customWidth="1"/>
    <col min="12" max="12" width="29.8554687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4</v>
      </c>
      <c r="B3" s="2"/>
      <c r="C3" s="2"/>
      <c r="D3" s="73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6</v>
      </c>
      <c r="B4" s="3"/>
      <c r="C4" s="3"/>
      <c r="D4" s="74"/>
      <c r="E4" s="3"/>
      <c r="F4" s="384" t="s">
        <v>47</v>
      </c>
      <c r="G4" s="384"/>
      <c r="H4" s="3"/>
      <c r="K4" s="4" t="s">
        <v>8</v>
      </c>
    </row>
    <row r="5" spans="1:12">
      <c r="A5" s="1" t="s">
        <v>9</v>
      </c>
      <c r="B5" s="4"/>
      <c r="C5" s="5"/>
      <c r="D5" s="75"/>
      <c r="E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11</v>
      </c>
      <c r="B6" s="4"/>
      <c r="C6" s="4"/>
      <c r="D6" s="75"/>
      <c r="E6" s="8"/>
      <c r="F6" s="1"/>
      <c r="G6" s="1"/>
      <c r="H6" s="8"/>
      <c r="I6" s="385" t="s">
        <v>12</v>
      </c>
      <c r="J6" s="385"/>
      <c r="K6" s="9"/>
      <c r="L6" s="6" t="s">
        <v>48</v>
      </c>
    </row>
    <row r="7" spans="1:12">
      <c r="A7" s="1" t="s">
        <v>49</v>
      </c>
      <c r="B7" s="7"/>
      <c r="C7" s="7"/>
      <c r="D7" s="10"/>
      <c r="E7" s="10"/>
      <c r="F7" s="76"/>
      <c r="G7" s="1"/>
      <c r="H7" s="11"/>
      <c r="I7" s="378" t="s">
        <v>15</v>
      </c>
      <c r="J7" s="378"/>
      <c r="K7" s="12"/>
      <c r="L7" s="6" t="s">
        <v>50</v>
      </c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14" t="s">
        <v>28</v>
      </c>
      <c r="I9" s="14" t="s">
        <v>29</v>
      </c>
      <c r="J9" s="373"/>
      <c r="K9" s="386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398</v>
      </c>
      <c r="C11" s="21" t="str">
        <f>IF(B11=0," ",VLOOKUP(B11,[1]Спортсмены!B$1:H$65536,2,FALSE))</f>
        <v>Губанов Андрей</v>
      </c>
      <c r="D11" s="27">
        <f>IF(B11=0," ",VLOOKUP($B11,[1]Спортсмены!$B$1:$H$65536,3,FALSE))</f>
        <v>35146</v>
      </c>
      <c r="E11" s="23" t="str">
        <f>IF(B11=0," ",IF(VLOOKUP($B11,[1]Спортсмены!$B$1:$H$65536,4,FALSE)=0," ",VLOOKUP($B11,[1]Спортсмены!$B$1:$H$65536,4,FALSE)))</f>
        <v>КМС</v>
      </c>
      <c r="F11" s="21" t="str">
        <f>IF(B11=0," ",VLOOKUP($B11,[1]Спортсмены!$B$1:$H$65536,5,FALSE))</f>
        <v>респ-ка Карелия</v>
      </c>
      <c r="G11" s="21" t="str">
        <f>IF(B11=0," ",VLOOKUP($B11,[1]Спортсмены!$B$1:$H$65536,6,FALSE))</f>
        <v>СДЮСШОР-3</v>
      </c>
      <c r="H11" s="31">
        <v>8.4490740740740731E-5</v>
      </c>
      <c r="I11" s="25">
        <v>8.4143518518518511E-5</v>
      </c>
      <c r="J11" s="77" t="str">
        <f>IF(H11=0," ",IF(H11&lt;=[1]Разряды!$D$4,[1]Разряды!$D$3,IF(H11&lt;=[1]Разряды!$E$4,[1]Разряды!$E$3,IF(H11&lt;=[1]Разряды!$F$4,[1]Разряды!$F$3,IF(H11&lt;=[1]Разряды!$G$4,[1]Разряды!$G$3,IF(H11&lt;=[1]Разряды!$H$4,[1]Разряды!$H$3,IF(H11&lt;=[1]Разряды!$I$4,[1]Разряды!$I$3,IF(H11&lt;=[1]Разряды!$J$4,[1]Разряды!$J$3,"б/р"))))))))</f>
        <v>1р</v>
      </c>
      <c r="K11" s="26">
        <v>20</v>
      </c>
      <c r="L11" s="21" t="str">
        <f>IF(B11=0," ",VLOOKUP($B11,[1]Спортсмены!$B$1:$H$65536,7,FALSE))</f>
        <v>Капусткина О.М., Зноев С.А.</v>
      </c>
    </row>
    <row r="12" spans="1:12">
      <c r="A12" s="19">
        <v>2</v>
      </c>
      <c r="B12" s="20">
        <v>428</v>
      </c>
      <c r="C12" s="21" t="str">
        <f>IF(B12=0," ",VLOOKUP(B12,[1]Спортсмены!B$1:H$65536,2,FALSE))</f>
        <v>Потапов Александр</v>
      </c>
      <c r="D12" s="23">
        <f>IF(B12=0," ",VLOOKUP($B12,[1]Спортсмены!$B$1:$H$65536,3,FALSE))</f>
        <v>1995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Новгородская</v>
      </c>
      <c r="G12" s="21" t="str">
        <f>IF(B12=0," ",VLOOKUP($B12,[1]Спортсмены!$B$1:$H$65536,6,FALSE))</f>
        <v>Великий Новгород, СДЮСШОР-4</v>
      </c>
      <c r="H12" s="31">
        <v>8.5763888888888899E-5</v>
      </c>
      <c r="I12" s="25">
        <v>8.4606481481481471E-5</v>
      </c>
      <c r="J12" s="23" t="s">
        <v>52</v>
      </c>
      <c r="K12" s="26">
        <v>17</v>
      </c>
      <c r="L12" s="21" t="str">
        <f>IF(B12=0," ",VLOOKUP($B12,[1]Спортсмены!$B$1:$H$65536,7,FALSE))</f>
        <v>Шабловская В.А.</v>
      </c>
    </row>
    <row r="13" spans="1:12">
      <c r="A13" s="19">
        <v>3</v>
      </c>
      <c r="B13" s="20">
        <v>343</v>
      </c>
      <c r="C13" s="21" t="str">
        <f>IF(B13=0," ",VLOOKUP(B13,[1]Спортсмены!B$1:H$65536,2,FALSE))</f>
        <v>Сомов Александр</v>
      </c>
      <c r="D13" s="27">
        <f>IF(B13=0," ",VLOOKUP($B13,[1]Спортсмены!$B$1:$H$65536,3,FALSE))</f>
        <v>34907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Ивановская</v>
      </c>
      <c r="G13" s="21" t="str">
        <f>IF(B13=0," ",VLOOKUP($B13,[1]Спортсмены!$B$1:$H$65536,6,FALSE))</f>
        <v>Иваново, СДЮСШОР-6</v>
      </c>
      <c r="H13" s="31">
        <v>8.5416666666666678E-5</v>
      </c>
      <c r="I13" s="25">
        <v>8.5300925925925938E-5</v>
      </c>
      <c r="J13" s="77" t="str">
        <f>IF(H13=0," ",IF(H13&lt;=[1]Разряды!$D$4,[1]Разряды!$D$3,IF(H13&lt;=[1]Разряды!$E$4,[1]Разряды!$E$3,IF(H13&lt;=[1]Разряды!$F$4,[1]Разряды!$F$3,IF(H13&lt;=[1]Разряды!$G$4,[1]Разряды!$G$3,IF(H13&lt;=[1]Разряды!$H$4,[1]Разряды!$H$3,IF(H13&lt;=[1]Разряды!$I$4,[1]Разряды!$I$3,IF(H13&lt;=[1]Разряды!$J$4,[1]Разряды!$J$3,"б/р"))))))))</f>
        <v>2р</v>
      </c>
      <c r="K13" s="26">
        <v>15</v>
      </c>
      <c r="L13" s="21" t="str">
        <f>IF(B13=0," ",VLOOKUP($B13,[1]Спортсмены!$B$1:$H$65536,7,FALSE))</f>
        <v>Рябова И.Д.</v>
      </c>
    </row>
    <row r="14" spans="1:12">
      <c r="A14" s="29">
        <v>4</v>
      </c>
      <c r="B14" s="20">
        <v>182</v>
      </c>
      <c r="C14" s="21" t="str">
        <f>IF(B14=0," ",VLOOKUP(B14,[1]Спортсмены!B$1:H$65536,2,FALSE))</f>
        <v>Харченко Георгий</v>
      </c>
      <c r="D14" s="23">
        <f>IF(B14=0," ",VLOOKUP($B14,[1]Спортсмены!$B$1:$H$65536,3,FALSE))</f>
        <v>1996</v>
      </c>
      <c r="E14" s="23" t="str">
        <f>IF(B14=0," ",IF(VLOOKUP($B14,[1]Спортсмены!$B$1:$H$65536,4,FALSE)=0," ",VLOOKUP($B14,[1]Спортсмены!$B$1:$H$65536,4,FALSE)))</f>
        <v>1р</v>
      </c>
      <c r="F14" s="21" t="str">
        <f>IF(B14=0," ",VLOOKUP($B14,[1]Спортсмены!$B$1:$H$65536,5,FALSE))</f>
        <v>Архангельская</v>
      </c>
      <c r="G14" s="21" t="str">
        <f>IF(B14=0," ",VLOOKUP($B14,[1]Спортсмены!$B$1:$H$65536,6,FALSE))</f>
        <v>Котлас, ДЮСШ</v>
      </c>
      <c r="H14" s="31">
        <v>8.5185185185185198E-5</v>
      </c>
      <c r="I14" s="25">
        <v>8.5300925925925938E-5</v>
      </c>
      <c r="J14" s="77" t="str">
        <f>IF(H14=0," ",IF(H14&lt;=[1]Разряды!$D$4,[1]Разряды!$D$3,IF(H14&lt;=[1]Разряды!$E$4,[1]Разряды!$E$3,IF(H14&lt;=[1]Разряды!$F$4,[1]Разряды!$F$3,IF(H14&lt;=[1]Разряды!$G$4,[1]Разряды!$G$3,IF(H14&lt;=[1]Разряды!$H$4,[1]Разряды!$H$3,IF(H14&lt;=[1]Разряды!$I$4,[1]Разряды!$I$3,IF(H14&lt;=[1]Разряды!$J$4,[1]Разряды!$J$3,"б/р"))))))))</f>
        <v>2р</v>
      </c>
      <c r="K14" s="26">
        <v>14</v>
      </c>
      <c r="L14" s="21" t="str">
        <f>IF(B14=0," ",VLOOKUP($B14,[1]Спортсмены!$B$1:$H$65536,7,FALSE))</f>
        <v>Комлев С.И.</v>
      </c>
    </row>
    <row r="15" spans="1:12">
      <c r="A15" s="29">
        <v>5</v>
      </c>
      <c r="B15" s="20">
        <v>297</v>
      </c>
      <c r="C15" s="21" t="str">
        <f>IF(B15=0," ",VLOOKUP(B15,[1]Спортсмены!B$1:H$65536,2,FALSE))</f>
        <v>Филатьев Денис</v>
      </c>
      <c r="D15" s="23">
        <f>IF(B15=0," ",VLOOKUP($B15,[1]Спортсмены!$B$1:$H$65536,3,FALSE))</f>
        <v>1995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Череповец, ДЮСШ-2</v>
      </c>
      <c r="H15" s="31">
        <v>8.5763888888888899E-5</v>
      </c>
      <c r="I15" s="25">
        <v>8.5532407407407391E-5</v>
      </c>
      <c r="J15" s="77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2р</v>
      </c>
      <c r="K15" s="26">
        <v>13</v>
      </c>
      <c r="L15" s="21" t="str">
        <f>IF(B15=0," ",VLOOKUP($B15,[1]Спортсмены!$B$1:$H$65536,7,FALSE))</f>
        <v>Полторацкий С.В.</v>
      </c>
    </row>
    <row r="16" spans="1:12">
      <c r="A16" s="29">
        <v>6</v>
      </c>
      <c r="B16" s="20">
        <v>424</v>
      </c>
      <c r="C16" s="21" t="str">
        <f>IF(B16=0," ",VLOOKUP(B16,[1]Спортсмены!B$1:H$65536,2,FALSE))</f>
        <v>Абакумов Мстислав</v>
      </c>
      <c r="D16" s="23">
        <f>IF(B16=0," ",VLOOKUP($B16,[1]Спортсмены!$B$1:$H$65536,3,FALSE))</f>
        <v>1995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Новгородская</v>
      </c>
      <c r="G16" s="21" t="str">
        <f>IF(B16=0," ",VLOOKUP($B16,[1]Спортсмены!$B$1:$H$65536,6,FALSE))</f>
        <v>Великий Новгород, ДЮСШ</v>
      </c>
      <c r="H16" s="31">
        <v>8.6574074074074079E-5</v>
      </c>
      <c r="I16" s="31"/>
      <c r="J16" s="77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2р</v>
      </c>
      <c r="K16" s="26">
        <v>12</v>
      </c>
      <c r="L16" s="21" t="str">
        <f>IF(B16=0," ",VLOOKUP($B16,[1]Спортсмены!$B$1:$H$65536,7,FALSE))</f>
        <v>Семенов А.В.</v>
      </c>
    </row>
    <row r="17" spans="1:12">
      <c r="A17" s="29">
        <v>7</v>
      </c>
      <c r="B17" s="20">
        <v>471</v>
      </c>
      <c r="C17" s="21" t="str">
        <f>IF(B17=0," ",VLOOKUP(B17,[1]Спортсмены!B$1:H$65536,2,FALSE))</f>
        <v>Карпов Дмитрий</v>
      </c>
      <c r="D17" s="27">
        <f>IF(B17=0," ",VLOOKUP($B17,[1]Спортсмены!$B$1:$H$65536,3,FALSE))</f>
        <v>34886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Владимирская</v>
      </c>
      <c r="G17" s="21" t="str">
        <f>IF(B17=0," ",VLOOKUP($B17,[1]Спортсмены!$B$1:$H$65536,6,FALSE))</f>
        <v>Владимир, СДЮСШОР-7</v>
      </c>
      <c r="H17" s="31">
        <v>8.6689814814814819E-5</v>
      </c>
      <c r="I17" s="31"/>
      <c r="J17" s="77" t="str">
        <f>IF(H17=0," ",IF(H17&lt;=[1]Разряды!$D$4,[1]Разряды!$D$3,IF(H17&lt;=[1]Разряды!$E$4,[1]Разряды!$E$3,IF(H17&lt;=[1]Разряды!$F$4,[1]Разряды!$F$3,IF(H17&lt;=[1]Разряды!$G$4,[1]Разряды!$G$3,IF(H17&lt;=[1]Разряды!$H$4,[1]Разряды!$H$3,IF(H17&lt;=[1]Разряды!$I$4,[1]Разряды!$I$3,IF(H17&lt;=[1]Разряды!$J$4,[1]Разряды!$J$3,"б/р"))))))))</f>
        <v>2р</v>
      </c>
      <c r="K17" s="26">
        <v>11</v>
      </c>
      <c r="L17" s="21" t="str">
        <f>IF(B17=0," ",VLOOKUP($B17,[1]Спортсмены!$B$1:$H$65536,7,FALSE))</f>
        <v>Судаков К.А., Демьянов В.А.</v>
      </c>
    </row>
    <row r="18" spans="1:12">
      <c r="A18" s="29">
        <v>8</v>
      </c>
      <c r="B18" s="20">
        <v>629</v>
      </c>
      <c r="C18" s="21" t="str">
        <f>IF(B18=0," ",VLOOKUP(B18,[1]Спортсмены!B$1:H$65536,2,FALSE))</f>
        <v>Павлов Олег</v>
      </c>
      <c r="D18" s="27">
        <f>IF(B18=0," ",VLOOKUP($B18,[1]Спортсмены!$B$1:$H$65536,3,FALSE))</f>
        <v>34828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Псковская</v>
      </c>
      <c r="G18" s="21" t="str">
        <f>IF(B18=0," ",VLOOKUP($B18,[1]Спортсмены!$B$1:$H$65536,6,FALSE))</f>
        <v>Псков, Юность</v>
      </c>
      <c r="H18" s="31">
        <v>8.6805555555555559E-5</v>
      </c>
      <c r="I18" s="31"/>
      <c r="J18" s="77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2р</v>
      </c>
      <c r="K18" s="26">
        <v>10</v>
      </c>
      <c r="L18" s="21" t="str">
        <f>IF(B18=0," ",VLOOKUP($B18,[1]Спортсмены!$B$1:$H$65536,7,FALSE))</f>
        <v>Нестерова И.А., Михайлов Д.А.</v>
      </c>
    </row>
    <row r="19" spans="1:12">
      <c r="A19" s="29">
        <v>9</v>
      </c>
      <c r="B19" s="20">
        <v>472</v>
      </c>
      <c r="C19" s="21" t="str">
        <f>IF(B19=0," ",VLOOKUP(B19,[1]Спортсмены!B$1:H$65536,2,FALSE))</f>
        <v>Воронин Артём</v>
      </c>
      <c r="D19" s="27">
        <f>IF(B19=0," ",VLOOKUP($B19,[1]Спортсмены!$B$1:$H$65536,3,FALSE))</f>
        <v>35226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Владимирская</v>
      </c>
      <c r="G19" s="21" t="str">
        <f>IF(B19=0," ",VLOOKUP($B19,[1]Спортсмены!$B$1:$H$65536,6,FALSE))</f>
        <v>Владимир, СДЮСШОР-7</v>
      </c>
      <c r="H19" s="31">
        <v>8.7499999999999999E-5</v>
      </c>
      <c r="I19" s="31"/>
      <c r="J19" s="77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2р</v>
      </c>
      <c r="K19" s="26">
        <v>9</v>
      </c>
      <c r="L19" s="21" t="str">
        <f>IF(B19=0," ",VLOOKUP($B19,[1]Спортсмены!$B$1:$H$65536,7,FALSE))</f>
        <v>Судаков К.А.</v>
      </c>
    </row>
    <row r="20" spans="1:12">
      <c r="A20" s="29">
        <v>10</v>
      </c>
      <c r="B20" s="20">
        <v>425</v>
      </c>
      <c r="C20" s="21" t="str">
        <f>IF(B20=0," ",VLOOKUP(B20,[1]Спортсмены!B$1:H$65536,2,FALSE))</f>
        <v>Щеглов Даниил</v>
      </c>
      <c r="D20" s="23">
        <f>IF(B20=0," ",VLOOKUP($B20,[1]Спортсмены!$B$1:$H$65536,3,FALSE))</f>
        <v>1995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Новгородская</v>
      </c>
      <c r="G20" s="21" t="str">
        <f>IF(B20=0," ",VLOOKUP($B20,[1]Спортсмены!$B$1:$H$65536,6,FALSE))</f>
        <v>Великий Новгород, ДЮСШ</v>
      </c>
      <c r="H20" s="31">
        <v>8.7962962962962959E-5</v>
      </c>
      <c r="I20" s="31"/>
      <c r="J20" s="77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2р</v>
      </c>
      <c r="K20" s="26">
        <v>8</v>
      </c>
      <c r="L20" s="21" t="str">
        <f>IF(B20=0," ",VLOOKUP($B20,[1]Спортсмены!$B$1:$H$65536,7,FALSE))</f>
        <v>Семенов А.В.</v>
      </c>
    </row>
    <row r="21" spans="1:12">
      <c r="A21" s="29">
        <v>11</v>
      </c>
      <c r="B21" s="32">
        <v>223</v>
      </c>
      <c r="C21" s="21" t="str">
        <f>IF(B21=0," ",VLOOKUP(B21,[1]Спортсмены!B$1:H$65536,2,FALSE))</f>
        <v>Ямщиков Кирилл</v>
      </c>
      <c r="D21" s="27">
        <f>IF(B21=0," ",VLOOKUP($B21,[1]Спортсмены!$B$1:$H$65536,3,FALSE))</f>
        <v>34843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Костромская</v>
      </c>
      <c r="G21" s="21" t="str">
        <f>IF(B21=0," ",VLOOKUP($B21,[1]Спортсмены!$B$1:$H$65536,6,FALSE))</f>
        <v>Кострома, КОСДЮСШОР</v>
      </c>
      <c r="H21" s="31">
        <v>8.8078703703703699E-5</v>
      </c>
      <c r="I21" s="31"/>
      <c r="J21" s="77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2р</v>
      </c>
      <c r="K21" s="26">
        <v>7</v>
      </c>
      <c r="L21" s="21" t="str">
        <f>IF(B21=0," ",VLOOKUP($B21,[1]Спортсмены!$B$1:$H$65536,7,FALSE))</f>
        <v>Куликов В.П.</v>
      </c>
    </row>
    <row r="22" spans="1:12">
      <c r="A22" s="29">
        <v>12</v>
      </c>
      <c r="B22" s="20">
        <v>310</v>
      </c>
      <c r="C22" s="21" t="str">
        <f>IF(B22=0," ",VLOOKUP(B22,[1]Спортсмены!B$1:H$65536,2,FALSE))</f>
        <v>Смирнов Антон</v>
      </c>
      <c r="D22" s="27">
        <f>IF(B22=0," ",VLOOKUP($B22,[1]Спортсмены!$B$1:$H$65536,3,FALSE))</f>
        <v>34867</v>
      </c>
      <c r="E22" s="23" t="str">
        <f>IF(B22=0," ",IF(VLOOKUP($B22,[1]Спортсмены!$B$1:$H$65536,4,FALSE)=0," ",VLOOKUP($B22,[1]Спортсмены!$B$1:$H$65536,4,FALSE)))</f>
        <v>2р</v>
      </c>
      <c r="F22" s="21" t="str">
        <f>IF(B22=0," ",VLOOKUP($B22,[1]Спортсмены!$B$1:$H$65536,5,FALSE))</f>
        <v>Вологодская</v>
      </c>
      <c r="G22" s="21" t="str">
        <f>IF(B22=0," ",VLOOKUP($B22,[1]Спортсмены!$B$1:$H$65536,6,FALSE))</f>
        <v>Вологда, ДЮСШ "Спартак"</v>
      </c>
      <c r="H22" s="31">
        <v>8.8425925925925919E-5</v>
      </c>
      <c r="I22" s="31"/>
      <c r="J22" s="77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2р</v>
      </c>
      <c r="K22" s="26">
        <v>6</v>
      </c>
      <c r="L22" s="21" t="str">
        <f>IF(B22=0," ",VLOOKUP($B22,[1]Спортсмены!$B$1:$H$65536,7,FALSE))</f>
        <v>Воробьёва Н.Н.</v>
      </c>
    </row>
    <row r="23" spans="1:12">
      <c r="A23" s="29">
        <v>13</v>
      </c>
      <c r="B23" s="20">
        <v>183</v>
      </c>
      <c r="C23" s="21" t="str">
        <f>IF(B23=0," ",VLOOKUP(B23,[1]Спортсмены!B$1:H$65536,2,FALSE))</f>
        <v>Новоторов Владислав</v>
      </c>
      <c r="D23" s="23">
        <f>IF(B23=0," ",VLOOKUP($B23,[1]Спортсмены!$B$1:$H$65536,3,FALSE))</f>
        <v>1996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Архангельская</v>
      </c>
      <c r="G23" s="21" t="str">
        <f>IF(B23=0," ",VLOOKUP($B23,[1]Спортсмены!$B$1:$H$65536,6,FALSE))</f>
        <v>Котлас, ДЮСШ</v>
      </c>
      <c r="H23" s="31">
        <v>8.8425925925925919E-5</v>
      </c>
      <c r="I23" s="31"/>
      <c r="J23" s="77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2р</v>
      </c>
      <c r="K23" s="26">
        <v>6</v>
      </c>
      <c r="L23" s="21" t="str">
        <f>IF(B23=0," ",VLOOKUP($B23,[1]Спортсмены!$B$1:$H$65536,7,FALSE))</f>
        <v>Комлев С.И.</v>
      </c>
    </row>
    <row r="24" spans="1:12">
      <c r="A24" s="29">
        <v>14</v>
      </c>
      <c r="B24" s="20">
        <v>430</v>
      </c>
      <c r="C24" s="21" t="str">
        <f>IF(B24=0," ",VLOOKUP(B24,[1]Спортсмены!B$1:H$65536,2,FALSE))</f>
        <v>Скрылев Сергей</v>
      </c>
      <c r="D24" s="23">
        <f>IF(B24=0," ",VLOOKUP($B24,[1]Спортсмены!$B$1:$H$65536,3,FALSE))</f>
        <v>1997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Новгородская</v>
      </c>
      <c r="G24" s="21" t="str">
        <f>IF(B24=0," ",VLOOKUP($B24,[1]Спортсмены!$B$1:$H$65536,6,FALSE))</f>
        <v>Великий Новгород, ДЮСШ</v>
      </c>
      <c r="H24" s="31">
        <v>8.8657407407407413E-5</v>
      </c>
      <c r="I24" s="31"/>
      <c r="J24" s="77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3р</v>
      </c>
      <c r="K24" s="26">
        <v>4</v>
      </c>
      <c r="L24" s="21" t="str">
        <f>IF(B24=0," ",VLOOKUP($B24,[1]Спортсмены!$B$1:$H$65536,7,FALSE))</f>
        <v>Савенков П.А.</v>
      </c>
    </row>
    <row r="25" spans="1:12">
      <c r="A25" s="29">
        <v>15</v>
      </c>
      <c r="B25" s="20">
        <v>309</v>
      </c>
      <c r="C25" s="21" t="str">
        <f>IF(B25=0," ",VLOOKUP(B25,[1]Спортсмены!B$1:H$65536,2,FALSE))</f>
        <v>Новослугин Максим</v>
      </c>
      <c r="D25" s="27">
        <f>IF(B25=0," ",VLOOKUP($B25,[1]Спортсмены!$B$1:$H$65536,3,FALSE))</f>
        <v>34932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Вологодская</v>
      </c>
      <c r="G25" s="21" t="str">
        <f>IF(B25=0," ",VLOOKUP($B25,[1]Спортсмены!$B$1:$H$65536,6,FALSE))</f>
        <v>Вологда, ДЮСШ "Спартак"</v>
      </c>
      <c r="H25" s="31">
        <v>8.877314814814814E-5</v>
      </c>
      <c r="I25" s="31"/>
      <c r="J25" s="77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3р</v>
      </c>
      <c r="K25" s="26">
        <v>3</v>
      </c>
      <c r="L25" s="21" t="str">
        <f>IF(B25=0," ",VLOOKUP($B25,[1]Спортсмены!$B$1:$H$65536,7,FALSE))</f>
        <v>Воробьёва Н.Н.</v>
      </c>
    </row>
    <row r="26" spans="1:12">
      <c r="A26" s="29">
        <v>16</v>
      </c>
      <c r="B26" s="20">
        <v>410</v>
      </c>
      <c r="C26" s="21" t="str">
        <f>IF(B26=0," ",VLOOKUP(B26,[1]Спортсмены!B$1:H$65536,2,FALSE))</f>
        <v>Рянжин Станислав</v>
      </c>
      <c r="D26" s="27">
        <f>IF(B26=0," ",VLOOKUP($B26,[1]Спортсмены!$B$1:$H$65536,3,FALSE))</f>
        <v>35248</v>
      </c>
      <c r="E26" s="23" t="str">
        <f>IF(B26=0," ",IF(VLOOKUP($B26,[1]Спортсмены!$B$1:$H$65536,4,FALSE)=0," ",VLOOKUP($B26,[1]Спортсмены!$B$1:$H$65536,4,FALSE)))</f>
        <v>1р</v>
      </c>
      <c r="F26" s="21" t="str">
        <f>IF(B26=0," ",VLOOKUP($B26,[1]Спортсмены!$B$1:$H$65536,5,FALSE))</f>
        <v>респ-ка Карелия</v>
      </c>
      <c r="G26" s="21" t="str">
        <f>IF(B26=0," ",VLOOKUP($B26,[1]Спортсмены!$B$1:$H$65536,6,FALSE))</f>
        <v>СДЮСШОР-3</v>
      </c>
      <c r="H26" s="31">
        <v>8.9120370370370373E-5</v>
      </c>
      <c r="I26" s="31"/>
      <c r="J26" s="77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3р</v>
      </c>
      <c r="K26" s="26">
        <v>2</v>
      </c>
      <c r="L26" s="21" t="str">
        <f>IF(B26=0," ",VLOOKUP($B26,[1]Спортсмены!$B$1:$H$65536,7,FALSE))</f>
        <v>Вологдина Т.П.</v>
      </c>
    </row>
    <row r="27" spans="1:12">
      <c r="A27" s="29">
        <v>17</v>
      </c>
      <c r="B27" s="20">
        <v>181</v>
      </c>
      <c r="C27" s="21" t="str">
        <f>IF(B27=0," ",VLOOKUP(B27,[1]Спортсмены!B$1:H$65536,2,FALSE))</f>
        <v>Порядин Андрей</v>
      </c>
      <c r="D27" s="23">
        <f>IF(B27=0," ",VLOOKUP($B27,[1]Спортсмены!$B$1:$H$65536,3,FALSE))</f>
        <v>1996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Архангельская</v>
      </c>
      <c r="G27" s="21" t="str">
        <f>IF(B27=0," ",VLOOKUP($B27,[1]Спортсмены!$B$1:$H$65536,6,FALSE))</f>
        <v>Архангельск, ДЮСШ-1</v>
      </c>
      <c r="H27" s="31">
        <v>8.9814814814814813E-5</v>
      </c>
      <c r="I27" s="31"/>
      <c r="J27" s="77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3р</v>
      </c>
      <c r="K27" s="26" t="s">
        <v>31</v>
      </c>
      <c r="L27" s="21" t="str">
        <f>IF(B27=0," ",VLOOKUP($B27,[1]Спортсмены!$B$1:$H$65536,7,FALSE))</f>
        <v>Брюхова О.Б.</v>
      </c>
    </row>
    <row r="28" spans="1:12">
      <c r="A28" s="29">
        <v>18</v>
      </c>
      <c r="B28" s="20">
        <v>170</v>
      </c>
      <c r="C28" s="21" t="str">
        <f>IF(B28=0," ",VLOOKUP(B28,[1]Спортсмены!B$1:H$65536,2,FALSE))</f>
        <v>Ефремов Александр</v>
      </c>
      <c r="D28" s="23">
        <f>IF(B28=0," ",VLOOKUP($B28,[1]Спортсмены!$B$1:$H$65536,3,FALSE))</f>
        <v>1995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Архангельская</v>
      </c>
      <c r="G28" s="21" t="str">
        <f>IF(B28=0," ",VLOOKUP($B28,[1]Спортсмены!$B$1:$H$65536,6,FALSE))</f>
        <v>Коряжма, ДЮСШ-35</v>
      </c>
      <c r="H28" s="31">
        <v>9.1087962962962967E-5</v>
      </c>
      <c r="I28" s="31"/>
      <c r="J28" s="77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3р</v>
      </c>
      <c r="K28" s="26">
        <v>1</v>
      </c>
      <c r="L28" s="21" t="str">
        <f>IF(B28=0," ",VLOOKUP($B28,[1]Спортсмены!$B$1:$H$65536,7,FALSE))</f>
        <v>Казанцев Л.А.</v>
      </c>
    </row>
    <row r="29" spans="1:12">
      <c r="A29" s="29">
        <v>19</v>
      </c>
      <c r="B29" s="20">
        <v>306</v>
      </c>
      <c r="C29" s="21" t="str">
        <f>IF(B29=0," ",VLOOKUP(B29,[1]Спортсмены!B$1:H$65536,2,FALSE))</f>
        <v>Одров Владимир</v>
      </c>
      <c r="D29" s="23">
        <f>IF(B29=0," ",VLOOKUP($B29,[1]Спортсмены!$B$1:$H$65536,3,FALSE))</f>
        <v>1996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Вологодская</v>
      </c>
      <c r="G29" s="21" t="str">
        <f>IF(B29=0," ",VLOOKUP($B29,[1]Спортсмены!$B$1:$H$65536,6,FALSE))</f>
        <v>Череповец, ДЮСШ-2</v>
      </c>
      <c r="H29" s="31">
        <v>9.1550925925925928E-5</v>
      </c>
      <c r="I29" s="31"/>
      <c r="J29" s="77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3р</v>
      </c>
      <c r="K29" s="26">
        <v>1</v>
      </c>
      <c r="L29" s="21" t="str">
        <f>IF(B29=0," ",VLOOKUP($B29,[1]Спортсмены!$B$1:$H$65536,7,FALSE))</f>
        <v>Боголюбов В.Л.</v>
      </c>
    </row>
    <row r="30" spans="1:12">
      <c r="A30" s="29">
        <v>20</v>
      </c>
      <c r="B30" s="20">
        <v>630</v>
      </c>
      <c r="C30" s="21" t="str">
        <f>IF(B30=0," ",VLOOKUP(B30,[1]Спортсмены!B$1:H$65536,2,FALSE))</f>
        <v>Дергунов Василий</v>
      </c>
      <c r="D30" s="27">
        <f>IF(B30=0," ",VLOOKUP($B30,[1]Спортсмены!$B$1:$H$65536,3,FALSE))</f>
        <v>34955</v>
      </c>
      <c r="E30" s="23" t="str">
        <f>IF(B30=0," ",IF(VLOOKUP($B30,[1]Спортсмены!$B$1:$H$65536,4,FALSE)=0," ",VLOOKUP($B30,[1]Спортсмены!$B$1:$H$65536,4,FALSE)))</f>
        <v>1р</v>
      </c>
      <c r="F30" s="21" t="str">
        <f>IF(B30=0," ",VLOOKUP($B30,[1]Спортсмены!$B$1:$H$65536,5,FALSE))</f>
        <v>Псковская</v>
      </c>
      <c r="G30" s="21" t="str">
        <f>IF(B30=0," ",VLOOKUP($B30,[1]Спортсмены!$B$1:$H$65536,6,FALSE))</f>
        <v>Псков, Юность</v>
      </c>
      <c r="H30" s="31">
        <v>9.2013888888888888E-5</v>
      </c>
      <c r="I30" s="31"/>
      <c r="J30" s="77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3р</v>
      </c>
      <c r="K30" s="26">
        <v>1</v>
      </c>
      <c r="L30" s="21" t="str">
        <f>IF(B30=0," ",VLOOKUP($B30,[1]Спортсмены!$B$1:$H$65536,7,FALSE))</f>
        <v>Нестерова И.А., Михайлов Д.А.</v>
      </c>
    </row>
    <row r="31" spans="1:12" ht="22.5">
      <c r="A31" s="29"/>
      <c r="B31" s="20">
        <v>196</v>
      </c>
      <c r="C31" s="50" t="str">
        <f>IF(B31=0," ",VLOOKUP(B31,[1]Спортсмены!B$1:H$65536,2,FALSE))</f>
        <v>Маклыгин Мартин</v>
      </c>
      <c r="D31" s="51">
        <f>IF(B31=0," ",VLOOKUP($B31,[1]Спортсмены!$B$1:$H$65536,3,FALSE))</f>
        <v>35186</v>
      </c>
      <c r="E31" s="52" t="str">
        <f>IF(B31=0," ",IF(VLOOKUP($B31,[1]Спортсмены!$B$1:$H$65536,4,FALSE)=0," ",VLOOKUP($B31,[1]Спортсмены!$B$1:$H$65536,4,FALSE)))</f>
        <v>2р</v>
      </c>
      <c r="F31" s="50" t="str">
        <f>IF(B31=0," ",VLOOKUP($B31,[1]Спортсмены!$B$1:$H$65536,5,FALSE))</f>
        <v>Калининградская</v>
      </c>
      <c r="G31" s="50" t="str">
        <f>IF(B31=0," ",VLOOKUP($B31,[1]Спортсмены!$B$1:$H$65536,6,FALSE))</f>
        <v>Калининград, УОР</v>
      </c>
      <c r="H31" s="24" t="s">
        <v>45</v>
      </c>
      <c r="I31" s="24" t="s">
        <v>53</v>
      </c>
      <c r="J31" s="32"/>
      <c r="K31" s="29" t="s">
        <v>54</v>
      </c>
      <c r="L31" s="53" t="str">
        <f>IF(B31=0," ",VLOOKUP($B31,[1]Спортсмены!$B$1:$H$65536,7,FALSE))</f>
        <v>Лобков В.Г., Антунович Г.П., Лещинский В.В.</v>
      </c>
    </row>
    <row r="32" spans="1:12" ht="15.75" thickBot="1">
      <c r="A32" s="35"/>
      <c r="B32" s="36"/>
      <c r="C32" s="80"/>
      <c r="D32" s="81"/>
      <c r="E32" s="82"/>
      <c r="F32" s="80"/>
      <c r="G32" s="80"/>
      <c r="H32" s="41"/>
      <c r="I32" s="41"/>
      <c r="J32" s="83"/>
      <c r="K32" s="35"/>
      <c r="L32" s="84"/>
    </row>
    <row r="33" spans="1:12" ht="23.25" thickTop="1">
      <c r="A33" s="382" t="s">
        <v>1</v>
      </c>
      <c r="B33" s="382"/>
      <c r="C33" s="382"/>
      <c r="D33" s="382"/>
      <c r="E33" s="382"/>
      <c r="F33" s="382"/>
      <c r="G33" s="382"/>
      <c r="H33" s="382"/>
      <c r="I33" s="382"/>
      <c r="J33" s="382"/>
      <c r="K33" s="382"/>
      <c r="L33" s="382"/>
    </row>
    <row r="34" spans="1:12" ht="20.25">
      <c r="A34" s="383" t="s">
        <v>3</v>
      </c>
      <c r="B34" s="383"/>
      <c r="C34" s="383"/>
      <c r="D34" s="383"/>
      <c r="E34" s="383"/>
      <c r="F34" s="383"/>
      <c r="G34" s="383"/>
      <c r="H34" s="383"/>
      <c r="I34" s="383"/>
      <c r="J34" s="383"/>
      <c r="K34" s="383"/>
      <c r="L34" s="383"/>
    </row>
    <row r="35" spans="1:12" ht="18">
      <c r="A35" s="1"/>
      <c r="B35" s="2"/>
      <c r="C35" s="2"/>
      <c r="D35" s="73"/>
      <c r="E35" s="2"/>
      <c r="F35" s="2" t="s">
        <v>5</v>
      </c>
      <c r="G35" s="2"/>
      <c r="H35" s="2"/>
      <c r="I35" s="2"/>
      <c r="J35" s="2"/>
      <c r="K35" s="2"/>
      <c r="L35" s="2"/>
    </row>
    <row r="36" spans="1:12" ht="15.75">
      <c r="A36" s="1"/>
      <c r="B36" s="3"/>
      <c r="C36" s="3"/>
      <c r="D36" s="74"/>
      <c r="E36" s="3"/>
      <c r="F36" s="384" t="s">
        <v>47</v>
      </c>
      <c r="G36" s="384"/>
      <c r="H36" s="3"/>
      <c r="K36" s="4" t="s">
        <v>8</v>
      </c>
    </row>
    <row r="37" spans="1:12">
      <c r="A37" s="1"/>
      <c r="B37" s="4"/>
      <c r="C37" s="5"/>
      <c r="D37" s="75"/>
      <c r="E37"/>
      <c r="F37" s="1"/>
      <c r="G37" s="1"/>
      <c r="H37" s="6"/>
      <c r="I37" s="6"/>
      <c r="J37" s="6"/>
      <c r="K37" s="6" t="s">
        <v>10</v>
      </c>
      <c r="L37" s="6"/>
    </row>
    <row r="38" spans="1:12" ht="18.75">
      <c r="A38" s="7"/>
      <c r="B38" s="4"/>
      <c r="C38" s="4"/>
      <c r="D38" s="75"/>
      <c r="E38" s="8"/>
      <c r="F38" s="1"/>
      <c r="G38" s="1"/>
      <c r="H38" s="8"/>
      <c r="I38" s="385" t="s">
        <v>12</v>
      </c>
      <c r="J38" s="385"/>
      <c r="K38" s="9"/>
      <c r="L38" s="6" t="s">
        <v>55</v>
      </c>
    </row>
    <row r="39" spans="1:12">
      <c r="A39" s="1" t="s">
        <v>49</v>
      </c>
      <c r="B39" s="7"/>
      <c r="C39" s="7"/>
      <c r="D39" s="10"/>
      <c r="E39" s="10"/>
      <c r="F39" s="76"/>
      <c r="G39" s="1"/>
      <c r="H39" s="11"/>
      <c r="I39" s="378" t="s">
        <v>15</v>
      </c>
      <c r="J39" s="378"/>
      <c r="K39" s="12"/>
      <c r="L39" s="6" t="s">
        <v>56</v>
      </c>
    </row>
    <row r="40" spans="1:12">
      <c r="A40" s="379" t="s">
        <v>17</v>
      </c>
      <c r="B40" s="379" t="s">
        <v>18</v>
      </c>
      <c r="C40" s="379" t="s">
        <v>19</v>
      </c>
      <c r="D40" s="372" t="s">
        <v>20</v>
      </c>
      <c r="E40" s="372" t="s">
        <v>21</v>
      </c>
      <c r="F40" s="372" t="s">
        <v>22</v>
      </c>
      <c r="G40" s="372" t="s">
        <v>23</v>
      </c>
      <c r="H40" s="380" t="s">
        <v>24</v>
      </c>
      <c r="I40" s="381"/>
      <c r="J40" s="379" t="s">
        <v>25</v>
      </c>
      <c r="K40" s="372" t="s">
        <v>26</v>
      </c>
      <c r="L40" s="374" t="s">
        <v>27</v>
      </c>
    </row>
    <row r="41" spans="1:12">
      <c r="A41" s="373"/>
      <c r="B41" s="373"/>
      <c r="C41" s="373"/>
      <c r="D41" s="373"/>
      <c r="E41" s="373"/>
      <c r="F41" s="373"/>
      <c r="G41" s="373"/>
      <c r="H41" s="14" t="s">
        <v>28</v>
      </c>
      <c r="I41" s="14" t="s">
        <v>29</v>
      </c>
      <c r="J41" s="373"/>
      <c r="K41" s="386"/>
      <c r="L41" s="375"/>
    </row>
    <row r="42" spans="1:12">
      <c r="A42" s="29"/>
      <c r="B42" s="20"/>
      <c r="C42" s="21"/>
      <c r="D42" s="27"/>
      <c r="E42" s="23"/>
      <c r="F42" s="21"/>
      <c r="G42" s="21"/>
      <c r="H42" s="31"/>
      <c r="I42" s="377"/>
      <c r="J42" s="377"/>
      <c r="K42" s="45"/>
      <c r="L42" s="46"/>
    </row>
    <row r="43" spans="1:12">
      <c r="A43" s="15"/>
      <c r="B43" s="15"/>
      <c r="C43" s="15"/>
      <c r="D43" s="16"/>
      <c r="E43" s="15"/>
      <c r="F43" s="389" t="s">
        <v>57</v>
      </c>
      <c r="G43" s="389"/>
      <c r="H43" s="33"/>
      <c r="I43" s="377"/>
      <c r="J43" s="377"/>
      <c r="K43" s="45"/>
      <c r="L43" s="46"/>
    </row>
    <row r="44" spans="1:12">
      <c r="A44" s="19">
        <v>1</v>
      </c>
      <c r="B44" s="20">
        <v>289</v>
      </c>
      <c r="C44" s="21" t="str">
        <f>IF(B44=0," ",VLOOKUP(B44,[1]Спортсмены!B$1:H$65536,2,FALSE))</f>
        <v>Шкуропатов Дмитрий</v>
      </c>
      <c r="D44" s="23">
        <f>IF(B44=0," ",VLOOKUP($B44,[1]Спортсмены!$B$1:$H$65536,3,FALSE))</f>
        <v>1993</v>
      </c>
      <c r="E44" s="23" t="str">
        <f>IF(B44=0," ",IF(VLOOKUP($B44,[1]Спортсмены!$B$1:$H$65536,4,FALSE)=0," ",VLOOKUP($B44,[1]Спортсмены!$B$1:$H$65536,4,FALSE)))</f>
        <v>КМС</v>
      </c>
      <c r="F44" s="21" t="str">
        <f>IF(B44=0," ",VLOOKUP($B44,[1]Спортсмены!$B$1:$H$65536,5,FALSE))</f>
        <v>Вологодская</v>
      </c>
      <c r="G44" s="21" t="str">
        <f>IF(B44=0," ",VLOOKUP($B44,[1]Спортсмены!$B$1:$H$65536,6,FALSE))</f>
        <v>Череповец, ДЮСШ-2</v>
      </c>
      <c r="H44" s="31">
        <v>8.194444444444445E-5</v>
      </c>
      <c r="I44" s="25">
        <v>8.1249999999999996E-5</v>
      </c>
      <c r="J44" s="23" t="s">
        <v>58</v>
      </c>
      <c r="K44" s="26">
        <v>20</v>
      </c>
      <c r="L44" s="21" t="str">
        <f>IF(B44=0," ",VLOOKUP($B44,[1]Спортсмены!$B$1:$H$65536,7,FALSE))</f>
        <v>Смелов Н.А., Демин А.М.</v>
      </c>
    </row>
    <row r="45" spans="1:12">
      <c r="A45" s="19">
        <v>2</v>
      </c>
      <c r="B45" s="20">
        <v>340</v>
      </c>
      <c r="C45" s="21" t="str">
        <f>IF(B45=0," ",VLOOKUP(B45,[1]Спортсмены!B$1:H$65536,2,FALSE))</f>
        <v>Краев Алексей</v>
      </c>
      <c r="D45" s="27">
        <f>IF(B45=0," ",VLOOKUP($B45,[1]Спортсмены!$B$1:$H$65536,3,FALSE))</f>
        <v>34012</v>
      </c>
      <c r="E45" s="23" t="str">
        <f>IF(B45=0," ",IF(VLOOKUP($B45,[1]Спортсмены!$B$1:$H$65536,4,FALSE)=0," ",VLOOKUP($B45,[1]Спортсмены!$B$1:$H$65536,4,FALSE)))</f>
        <v>КМС</v>
      </c>
      <c r="F45" s="21" t="str">
        <f>IF(B45=0," ",VLOOKUP($B45,[1]Спортсмены!$B$1:$H$65536,5,FALSE))</f>
        <v>Ивановская</v>
      </c>
      <c r="G45" s="21" t="str">
        <f>IF(B45=0," ",VLOOKUP($B45,[1]Спортсмены!$B$1:$H$65536,6,FALSE))</f>
        <v>Иваново, Профсоюзы</v>
      </c>
      <c r="H45" s="31">
        <v>8.275462962962963E-5</v>
      </c>
      <c r="I45" s="25">
        <v>8.206018518518519E-5</v>
      </c>
      <c r="J45" s="77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1р</v>
      </c>
      <c r="K45" s="26">
        <v>17</v>
      </c>
      <c r="L45" s="21" t="str">
        <f>IF(B45=0," ",VLOOKUP($B45,[1]Спортсмены!$B$1:$H$65536,7,FALSE))</f>
        <v>Чахунов Е.И.</v>
      </c>
    </row>
    <row r="46" spans="1:12">
      <c r="A46" s="19">
        <v>3</v>
      </c>
      <c r="B46" s="20">
        <v>335</v>
      </c>
      <c r="C46" s="21" t="str">
        <f>IF(B46=0," ",VLOOKUP(B46,[1]Спортсмены!B$1:H$65536,2,FALSE))</f>
        <v>Сафонов Дмитрий</v>
      </c>
      <c r="D46" s="27">
        <f>IF(B46=0," ",VLOOKUP($B46,[1]Спортсмены!$B$1:$H$65536,3,FALSE))</f>
        <v>34528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Ивановская</v>
      </c>
      <c r="G46" s="21" t="str">
        <f>IF(B46=0," ",VLOOKUP($B46,[1]Спортсмены!$B$1:$H$65536,6,FALSE))</f>
        <v>Иваново, СДЮСШОР-6</v>
      </c>
      <c r="H46" s="31">
        <v>8.229166666666667E-5</v>
      </c>
      <c r="I46" s="25">
        <v>8.3101851851851837E-5</v>
      </c>
      <c r="J46" s="77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1р</v>
      </c>
      <c r="K46" s="26">
        <v>15</v>
      </c>
      <c r="L46" s="21" t="str">
        <f>IF(B46=0," ",VLOOKUP($B46,[1]Спортсмены!$B$1:$H$65536,7,FALSE))</f>
        <v>Кустов В.Н., Зорин В.П.</v>
      </c>
    </row>
    <row r="47" spans="1:12">
      <c r="A47" s="29">
        <v>4</v>
      </c>
      <c r="B47" s="20">
        <v>290</v>
      </c>
      <c r="C47" s="21" t="str">
        <f>IF(B47=0," ",VLOOKUP(B47,[1]Спортсмены!B$1:H$65536,2,FALSE))</f>
        <v>Осипов Максим</v>
      </c>
      <c r="D47" s="27">
        <f>IF(B47=0," ",VLOOKUP($B47,[1]Спортсмены!$B$1:$H$65536,3,FALSE))</f>
        <v>34544</v>
      </c>
      <c r="E47" s="23" t="str">
        <f>IF(B47=0," ",IF(VLOOKUP($B47,[1]Спортсмены!$B$1:$H$65536,4,FALSE)=0," ",VLOOKUP($B47,[1]Спортсмены!$B$1:$H$65536,4,FALSE)))</f>
        <v>КМС</v>
      </c>
      <c r="F47" s="21" t="str">
        <f>IF(B47=0," ",VLOOKUP($B47,[1]Спортсмены!$B$1:$H$65536,5,FALSE))</f>
        <v>Вологодская</v>
      </c>
      <c r="G47" s="21" t="str">
        <f>IF(B47=0," ",VLOOKUP($B47,[1]Спортсмены!$B$1:$H$65536,6,FALSE))</f>
        <v>Череповец, ДЮСШ-2</v>
      </c>
      <c r="H47" s="31">
        <v>8.4143518518518511E-5</v>
      </c>
      <c r="I47" s="25">
        <v>8.3449074074074071E-5</v>
      </c>
      <c r="J47" s="77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1р</v>
      </c>
      <c r="K47" s="26">
        <v>14</v>
      </c>
      <c r="L47" s="21" t="str">
        <f>IF(B47=0," ",VLOOKUP($B47,[1]Спортсмены!$B$1:$H$65536,7,FALSE))</f>
        <v>Зайцева Л.Н.</v>
      </c>
    </row>
    <row r="48" spans="1:12">
      <c r="A48" s="29">
        <v>5</v>
      </c>
      <c r="B48" s="20">
        <v>435</v>
      </c>
      <c r="C48" s="21" t="str">
        <f>IF(B48=0," ",VLOOKUP(B48,[1]Спортсмены!B$1:H$65536,2,FALSE))</f>
        <v>Плотников Андрей</v>
      </c>
      <c r="D48" s="23">
        <f>IF(B48=0," ",VLOOKUP($B48,[1]Спортсмены!$B$1:$H$65536,3,FALSE))</f>
        <v>1993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Новгородская</v>
      </c>
      <c r="G48" s="21" t="str">
        <f>IF(B48=0," ",VLOOKUP($B48,[1]Спортсмены!$B$1:$H$65536,6,FALSE))</f>
        <v>Великий Новгород, ДЮСШ</v>
      </c>
      <c r="H48" s="31">
        <v>8.3912037037037031E-5</v>
      </c>
      <c r="I48" s="25">
        <v>8.5300925925925938E-5</v>
      </c>
      <c r="J48" s="77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1р</v>
      </c>
      <c r="K48" s="26">
        <v>13</v>
      </c>
      <c r="L48" s="21" t="str">
        <f>IF(B48=0," ",VLOOKUP($B48,[1]Спортсмены!$B$1:$H$65536,7,FALSE))</f>
        <v>Макиенко В.В.</v>
      </c>
    </row>
    <row r="49" spans="1:12">
      <c r="A49" s="29">
        <v>6</v>
      </c>
      <c r="B49" s="20">
        <v>163</v>
      </c>
      <c r="C49" s="21" t="str">
        <f>IF(B49=0," ",VLOOKUP(B49,[1]Спортсмены!B$1:H$65536,2,FALSE))</f>
        <v>Попов Сергей</v>
      </c>
      <c r="D49" s="27">
        <f>IF(B49=0," ",VLOOKUP($B49,[1]Спортсмены!$B$1:$H$65536,3,FALSE))</f>
        <v>34456</v>
      </c>
      <c r="E49" s="23" t="str">
        <f>IF(B49=0," ",IF(VLOOKUP($B49,[1]Спортсмены!$B$1:$H$65536,4,FALSE)=0," ",VLOOKUP($B49,[1]Спортсмены!$B$1:$H$65536,4,FALSE)))</f>
        <v>КМС</v>
      </c>
      <c r="F49" s="21" t="str">
        <f>IF(B49=0," ",VLOOKUP($B49,[1]Спортсмены!$B$1:$H$65536,5,FALSE))</f>
        <v>Архангельская</v>
      </c>
      <c r="G49" s="21" t="str">
        <f>IF(B49=0," ",VLOOKUP($B49,[1]Спортсмены!$B$1:$H$65536,6,FALSE))</f>
        <v>Коряжма, ДЮСШ-35</v>
      </c>
      <c r="H49" s="31">
        <v>8.4374999999999991E-5</v>
      </c>
      <c r="I49" s="25">
        <v>8.5648148148148158E-5</v>
      </c>
      <c r="J49" s="77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1р</v>
      </c>
      <c r="K49" s="26">
        <v>12</v>
      </c>
      <c r="L49" s="21" t="str">
        <f>IF(B49=0," ",VLOOKUP($B49,[1]Спортсмены!$B$1:$H$65536,7,FALSE))</f>
        <v>Казанцев Л.А.</v>
      </c>
    </row>
    <row r="50" spans="1:12">
      <c r="A50" s="29">
        <v>7</v>
      </c>
      <c r="B50" s="20">
        <v>454</v>
      </c>
      <c r="C50" s="21" t="str">
        <f>IF(B50=0," ",VLOOKUP(B50,[1]Спортсмены!B$1:H$65536,2,FALSE))</f>
        <v>Радзишевский Евгений</v>
      </c>
      <c r="D50" s="27">
        <f>IF(B50=0," ",VLOOKUP($B50,[1]Спортсмены!$B$1:$H$65536,3,FALSE))</f>
        <v>34013</v>
      </c>
      <c r="E50" s="23" t="str">
        <f>IF(B50=0," ",IF(VLOOKUP($B50,[1]Спортсмены!$B$1:$H$65536,4,FALSE)=0," ",VLOOKUP($B50,[1]Спортсмены!$B$1:$H$65536,4,FALSE)))</f>
        <v>КМС</v>
      </c>
      <c r="F50" s="21" t="str">
        <f>IF(B50=0," ",VLOOKUP($B50,[1]Спортсмены!$B$1:$H$65536,5,FALSE))</f>
        <v>Мурманская</v>
      </c>
      <c r="G50" s="21" t="str">
        <f>IF(B50=0," ",VLOOKUP($B50,[1]Спортсмены!$B$1:$H$65536,6,FALSE))</f>
        <v>Мурманск, СДЮСШОР-4</v>
      </c>
      <c r="H50" s="31">
        <v>8.5069444444444431E-5</v>
      </c>
      <c r="I50" s="31"/>
      <c r="J50" s="77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2р</v>
      </c>
      <c r="K50" s="26">
        <v>11</v>
      </c>
      <c r="L50" s="21" t="str">
        <f>IF(B50=0," ",VLOOKUP($B50,[1]Спортсмены!$B$1:$H$65536,7,FALSE))</f>
        <v>Фарутин Н.В.</v>
      </c>
    </row>
    <row r="51" spans="1:12">
      <c r="A51" s="29">
        <v>8</v>
      </c>
      <c r="B51" s="20">
        <v>434</v>
      </c>
      <c r="C51" s="21" t="str">
        <f>IF(B51=0," ",VLOOKUP(B51,[1]Спортсмены!B$1:H$65536,2,FALSE))</f>
        <v>Иванский Сергей</v>
      </c>
      <c r="D51" s="23">
        <f>IF(B51=0," ",VLOOKUP($B51,[1]Спортсмены!$B$1:$H$65536,3,FALSE))</f>
        <v>1993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Новгородская</v>
      </c>
      <c r="G51" s="21" t="str">
        <f>IF(B51=0," ",VLOOKUP($B51,[1]Спортсмены!$B$1:$H$65536,6,FALSE))</f>
        <v>Великий Новгород, ДЮСШ</v>
      </c>
      <c r="H51" s="31">
        <v>8.5300925925925938E-5</v>
      </c>
      <c r="I51" s="31"/>
      <c r="J51" s="77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2р</v>
      </c>
      <c r="K51" s="26">
        <v>10</v>
      </c>
      <c r="L51" s="21" t="str">
        <f>IF(B51=0," ",VLOOKUP($B51,[1]Спортсмены!$B$1:$H$65536,7,FALSE))</f>
        <v>Савенков П.А.</v>
      </c>
    </row>
    <row r="52" spans="1:12">
      <c r="A52" s="29">
        <v>9</v>
      </c>
      <c r="B52" s="32">
        <v>208</v>
      </c>
      <c r="C52" s="21" t="str">
        <f>IF(B52=0," ",VLOOKUP(B52,[1]Спортсмены!B$1:H$65536,2,FALSE))</f>
        <v>Баринов Александр</v>
      </c>
      <c r="D52" s="27">
        <f>IF(B52=0," ",VLOOKUP($B52,[1]Спортсмены!$B$1:$H$65536,3,FALSE))</f>
        <v>34538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Костромская</v>
      </c>
      <c r="G52" s="21" t="str">
        <f>IF(B52=0," ",VLOOKUP($B52,[1]Спортсмены!$B$1:$H$65536,6,FALSE))</f>
        <v>Шарья, СДЮСШОР</v>
      </c>
      <c r="H52" s="31">
        <v>8.5416666666666678E-5</v>
      </c>
      <c r="I52" s="31"/>
      <c r="J52" s="77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2р</v>
      </c>
      <c r="K52" s="26">
        <v>9</v>
      </c>
      <c r="L52" s="21" t="str">
        <f>IF(B52=0," ",VLOOKUP($B52,[1]Спортсмены!$B$1:$H$65536,7,FALSE))</f>
        <v>Аскеров А.М.</v>
      </c>
    </row>
    <row r="53" spans="1:12">
      <c r="A53" s="29">
        <v>10</v>
      </c>
      <c r="B53" s="20">
        <v>481</v>
      </c>
      <c r="C53" s="21" t="str">
        <f>IF(B53=0," ",VLOOKUP(B53,[1]Спортсмены!B$1:H$65536,2,FALSE))</f>
        <v>Ползунов Иван</v>
      </c>
      <c r="D53" s="27">
        <f>IF(B53=0," ",VLOOKUP($B53,[1]Спортсмены!$B$1:$H$65536,3,FALSE))</f>
        <v>1994</v>
      </c>
      <c r="E53" s="23" t="str">
        <f>IF(B53=0," ",IF(VLOOKUP($B53,[1]Спортсмены!$B$1:$H$65536,4,FALSE)=0," ",VLOOKUP($B53,[1]Спортсмены!$B$1:$H$65536,4,FALSE)))</f>
        <v>1р</v>
      </c>
      <c r="F53" s="21" t="str">
        <f>IF(B53=0," ",VLOOKUP($B53,[1]Спортсмены!$B$1:$H$65536,5,FALSE))</f>
        <v>Владимирская</v>
      </c>
      <c r="G53" s="21" t="str">
        <f>IF(B53=0," ",VLOOKUP($B53,[1]Спортсмены!$B$1:$H$65536,6,FALSE))</f>
        <v>Владимир, СДЮСШОР-7</v>
      </c>
      <c r="H53" s="31">
        <v>8.5879629629629639E-5</v>
      </c>
      <c r="I53" s="31"/>
      <c r="J53" s="77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2р</v>
      </c>
      <c r="K53" s="26">
        <v>8</v>
      </c>
      <c r="L53" s="21" t="str">
        <f>IF(B53=0," ",VLOOKUP($B53,[1]Спортсмены!$B$1:$H$65536,7,FALSE))</f>
        <v>Терещенко А.В.</v>
      </c>
    </row>
    <row r="54" spans="1:12">
      <c r="A54" s="29">
        <v>11</v>
      </c>
      <c r="B54" s="20">
        <v>162</v>
      </c>
      <c r="C54" s="21" t="str">
        <f>IF(B54=0," ",VLOOKUP(B54,[1]Спортсмены!B$1:H$65536,2,FALSE))</f>
        <v xml:space="preserve">Окулов Вячеслав </v>
      </c>
      <c r="D54" s="27">
        <f>IF(B54=0," ",VLOOKUP($B54,[1]Спортсмены!$B$1:$H$65536,3,FALSE))</f>
        <v>34069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Архангельская</v>
      </c>
      <c r="G54" s="21" t="str">
        <f>IF(B54=0," ",VLOOKUP($B54,[1]Спортсмены!$B$1:$H$65536,6,FALSE))</f>
        <v>Коряжма, ДЮСШ-35</v>
      </c>
      <c r="H54" s="31">
        <v>8.6921296296296299E-5</v>
      </c>
      <c r="I54" s="31"/>
      <c r="J54" s="77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2р</v>
      </c>
      <c r="K54" s="26">
        <v>7</v>
      </c>
      <c r="L54" s="21" t="str">
        <f>IF(B54=0," ",VLOOKUP($B54,[1]Спортсмены!$B$1:$H$65536,7,FALSE))</f>
        <v>Казанцев Л.А.</v>
      </c>
    </row>
    <row r="55" spans="1:12">
      <c r="A55" s="29">
        <v>12</v>
      </c>
      <c r="B55" s="20">
        <v>433</v>
      </c>
      <c r="C55" s="21" t="str">
        <f>IF(B55=0," ",VLOOKUP(B55,[1]Спортсмены!B$1:H$65536,2,FALSE))</f>
        <v>Малинов Александр</v>
      </c>
      <c r="D55" s="23">
        <f>IF(B55=0," ",VLOOKUP($B55,[1]Спортсмены!$B$1:$H$65536,3,FALSE))</f>
        <v>1994</v>
      </c>
      <c r="E55" s="23" t="str">
        <f>IF(B55=0," ",IF(VLOOKUP($B55,[1]Спортсмены!$B$1:$H$65536,4,FALSE)=0," ",VLOOKUP($B55,[1]Спортсмены!$B$1:$H$65536,4,FALSE)))</f>
        <v>2р</v>
      </c>
      <c r="F55" s="21" t="str">
        <f>IF(B55=0," ",VLOOKUP($B55,[1]Спортсмены!$B$1:$H$65536,5,FALSE))</f>
        <v>Новгородская</v>
      </c>
      <c r="G55" s="21" t="str">
        <f>IF(B55=0," ",VLOOKUP($B55,[1]Спортсмены!$B$1:$H$65536,6,FALSE))</f>
        <v>Великий Новгород, ДЮСШ</v>
      </c>
      <c r="H55" s="31">
        <v>8.7037037037037039E-5</v>
      </c>
      <c r="I55" s="31"/>
      <c r="J55" s="77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K55" s="26">
        <v>6</v>
      </c>
      <c r="L55" s="21" t="str">
        <f>IF(B55=0," ",VLOOKUP($B55,[1]Спортсмены!$B$1:$H$65536,7,FALSE))</f>
        <v>Савенков П.А.</v>
      </c>
    </row>
    <row r="56" spans="1:12">
      <c r="A56" s="29">
        <v>13</v>
      </c>
      <c r="B56" s="20">
        <v>299</v>
      </c>
      <c r="C56" s="21" t="str">
        <f>IF(B56=0," ",VLOOKUP(B56,[1]Спортсмены!B$1:H$65536,2,FALSE))</f>
        <v>Мурашко Александр</v>
      </c>
      <c r="D56" s="27">
        <f>IF(B56=0," ",VLOOKUP($B56,[1]Спортсмены!$B$1:$H$65536,3,FALSE))</f>
        <v>1994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Вологодская</v>
      </c>
      <c r="G56" s="21" t="str">
        <f>IF(B56=0," ",VLOOKUP($B56,[1]Спортсмены!$B$1:$H$65536,6,FALSE))</f>
        <v>Череповец, ДЮСШ-2</v>
      </c>
      <c r="H56" s="31">
        <v>8.7152777777777779E-5</v>
      </c>
      <c r="I56" s="31"/>
      <c r="J56" s="77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2р</v>
      </c>
      <c r="K56" s="26">
        <v>5</v>
      </c>
      <c r="L56" s="21" t="str">
        <f>IF(B56=0," ",VLOOKUP($B56,[1]Спортсмены!$B$1:$H$65536,7,FALSE))</f>
        <v>Боголюбов В.Л.</v>
      </c>
    </row>
    <row r="57" spans="1:12">
      <c r="A57" s="29">
        <v>14</v>
      </c>
      <c r="B57" s="20">
        <v>293</v>
      </c>
      <c r="C57" s="21" t="str">
        <f>IF(B57=0," ",VLOOKUP(B57,[1]Спортсмены!B$1:H$65536,2,FALSE))</f>
        <v>Зуев Дмитрий</v>
      </c>
      <c r="D57" s="23">
        <f>IF(B57=0," ",VLOOKUP($B57,[1]Спортсмены!$B$1:$H$65536,3,FALSE))</f>
        <v>1993</v>
      </c>
      <c r="E57" s="23" t="str">
        <f>IF(B57=0," ",IF(VLOOKUP($B57,[1]Спортсмены!$B$1:$H$65536,4,FALSE)=0," ",VLOOKUP($B57,[1]Спортсмены!$B$1:$H$65536,4,FALSE)))</f>
        <v>1р</v>
      </c>
      <c r="F57" s="21" t="str">
        <f>IF(B57=0," ",VLOOKUP($B57,[1]Спортсмены!$B$1:$H$65536,5,FALSE))</f>
        <v>Вологодская</v>
      </c>
      <c r="G57" s="21" t="str">
        <f>IF(B57=0," ",VLOOKUP($B57,[1]Спортсмены!$B$1:$H$65536,6,FALSE))</f>
        <v>Сокол</v>
      </c>
      <c r="H57" s="31">
        <v>8.7384259259259259E-5</v>
      </c>
      <c r="I57" s="31"/>
      <c r="J57" s="77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2р</v>
      </c>
      <c r="K57" s="26">
        <v>4</v>
      </c>
      <c r="L57" s="21" t="str">
        <f>IF(B57=0," ",VLOOKUP($B57,[1]Спортсмены!$B$1:$H$65536,7,FALSE))</f>
        <v>Лазарев М.Г.</v>
      </c>
    </row>
    <row r="58" spans="1:12">
      <c r="A58" s="29">
        <v>15</v>
      </c>
      <c r="B58" s="20">
        <v>391</v>
      </c>
      <c r="C58" s="21" t="str">
        <f>IF(B58=0," ",VLOOKUP(B58,[1]Спортсмены!B$1:H$65536,2,FALSE))</f>
        <v>Лавров Александр</v>
      </c>
      <c r="D58" s="23">
        <f>IF(B58=0," ",VLOOKUP($B58,[1]Спортсмены!$B$1:$H$65536,3,FALSE))</f>
        <v>1993</v>
      </c>
      <c r="E58" s="23" t="str">
        <f>IF(B58=0," ",IF(VLOOKUP($B58,[1]Спортсмены!$B$1:$H$65536,4,FALSE)=0," ",VLOOKUP($B58,[1]Спортсмены!$B$1:$H$65536,4,FALSE)))</f>
        <v>1р</v>
      </c>
      <c r="F58" s="21" t="str">
        <f>IF(B58=0," ",VLOOKUP($B58,[1]Спортсмены!$B$1:$H$65536,5,FALSE))</f>
        <v>респ-ка Коми</v>
      </c>
      <c r="G58" s="21" t="str">
        <f>IF(B58=0," ",VLOOKUP($B58,[1]Спортсмены!$B$1:$H$65536,6,FALSE))</f>
        <v>Сыктывкар, КДЮСШ-1</v>
      </c>
      <c r="H58" s="31">
        <v>8.7847222222222219E-5</v>
      </c>
      <c r="I58" s="31"/>
      <c r="J58" s="77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2р</v>
      </c>
      <c r="K58" s="26">
        <v>3</v>
      </c>
      <c r="L58" s="21" t="str">
        <f>IF(B58=0," ",VLOOKUP($B58,[1]Спортсмены!$B$1:$H$65536,7,FALSE))</f>
        <v>Углова С.И.</v>
      </c>
    </row>
    <row r="59" spans="1:12">
      <c r="A59" s="29">
        <v>16</v>
      </c>
      <c r="B59" s="20">
        <v>164</v>
      </c>
      <c r="C59" s="21" t="str">
        <f>IF(B59=0," ",VLOOKUP(B59,[1]Спортсмены!B$1:H$65536,2,FALSE))</f>
        <v>Груздев Илья</v>
      </c>
      <c r="D59" s="23">
        <f>IF(B59=0," ",VLOOKUP($B59,[1]Спортсмены!$B$1:$H$65536,3,FALSE))</f>
        <v>1994</v>
      </c>
      <c r="E59" s="23" t="str">
        <f>IF(B59=0," ",IF(VLOOKUP($B59,[1]Спортсмены!$B$1:$H$65536,4,FALSE)=0," ",VLOOKUP($B59,[1]Спортсмены!$B$1:$H$65536,4,FALSE)))</f>
        <v>1р</v>
      </c>
      <c r="F59" s="21" t="str">
        <f>IF(B59=0," ",VLOOKUP($B59,[1]Спортсмены!$B$1:$H$65536,5,FALSE))</f>
        <v>Архангельская</v>
      </c>
      <c r="G59" s="21" t="str">
        <f>IF(B59=0," ",VLOOKUP($B59,[1]Спортсмены!$B$1:$H$65536,6,FALSE))</f>
        <v>Коряжма, ДЮСШ-35</v>
      </c>
      <c r="H59" s="31">
        <v>8.9699074074074087E-5</v>
      </c>
      <c r="I59" s="31"/>
      <c r="J59" s="77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3р</v>
      </c>
      <c r="K59" s="26">
        <v>0</v>
      </c>
      <c r="L59" s="21" t="str">
        <f>IF(B59=0," ",VLOOKUP($B59,[1]Спортсмены!$B$1:$H$65536,7,FALSE))</f>
        <v>Казанцев Л.А.</v>
      </c>
    </row>
    <row r="60" spans="1:12" ht="15.75" thickBot="1">
      <c r="A60" s="35"/>
      <c r="B60" s="36"/>
      <c r="C60" s="37" t="str">
        <f>IF(B60=0," ",VLOOKUP(B60,[1]Спортсмены!B$1:H$65536,2,FALSE))</f>
        <v xml:space="preserve"> </v>
      </c>
      <c r="D60" s="58" t="str">
        <f>IF(B60=0," ",VLOOKUP($B60,[1]Спортсмены!$B$1:$H$65536,3,FALSE))</f>
        <v xml:space="preserve"> </v>
      </c>
      <c r="E60" s="39" t="str">
        <f>IF(B60=0," ",IF(VLOOKUP($B60,[1]Спортсмены!$B$1:$H$65536,4,FALSE)=0," ",VLOOKUP($B60,[1]Спортсмены!$B$1:$H$65536,4,FALSE)))</f>
        <v xml:space="preserve"> </v>
      </c>
      <c r="F60" s="37" t="str">
        <f>IF(B60=0," ",VLOOKUP($B60,[1]Спортсмены!$B$1:$H$65536,5,FALSE))</f>
        <v xml:space="preserve"> </v>
      </c>
      <c r="G60" s="37" t="str">
        <f>IF(B60=0," ",VLOOKUP($B60,[1]Спортсмены!$B$1:$H$65536,6,FALSE))</f>
        <v xml:space="preserve"> </v>
      </c>
      <c r="H60" s="59"/>
      <c r="I60" s="59"/>
      <c r="J60" s="78" t="str">
        <f>IF(H60=0," ",IF(H60&lt;=[1]Разряды!$D$4,[1]Разряды!$D$3,IF(H60&lt;=[1]Разряды!$E$4,[1]Разряды!$E$3,IF(H60&lt;=[1]Разряды!$F$4,[1]Разряды!$F$3,IF(H60&lt;=[1]Разряды!$G$4,[1]Разряды!$G$3,IF(H60&lt;=[1]Разряды!$H$4,[1]Разряды!$H$3,IF(H60&lt;=[1]Разряды!$I$4,[1]Разряды!$I$3,IF(H60&lt;=[1]Разряды!$J$4,[1]Разряды!$J$3,"б/р"))))))))</f>
        <v xml:space="preserve"> </v>
      </c>
      <c r="K60" s="42"/>
      <c r="L60" s="37" t="str">
        <f>IF(B60=0," ",VLOOKUP($B60,[1]Спортсмены!$B$1:$H$65536,7,FALSE))</f>
        <v xml:space="preserve"> </v>
      </c>
    </row>
    <row r="61" spans="1:12" ht="23.25" thickTop="1">
      <c r="A61" s="382" t="s">
        <v>1</v>
      </c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2" ht="20.25">
      <c r="A62" s="383" t="s">
        <v>38</v>
      </c>
      <c r="B62" s="383"/>
      <c r="C62" s="383"/>
      <c r="D62" s="383"/>
      <c r="E62" s="383"/>
      <c r="F62" s="383"/>
      <c r="G62" s="383"/>
      <c r="H62" s="383"/>
      <c r="I62" s="383"/>
      <c r="J62" s="383"/>
      <c r="K62" s="383"/>
      <c r="L62" s="383"/>
    </row>
    <row r="63" spans="1:12" ht="18">
      <c r="A63" s="387"/>
      <c r="B63" s="387"/>
      <c r="C63" s="387"/>
      <c r="D63" s="2"/>
      <c r="E63" s="2"/>
      <c r="F63" s="2" t="s">
        <v>5</v>
      </c>
      <c r="G63" s="2"/>
      <c r="H63" s="2"/>
      <c r="I63" s="2"/>
      <c r="J63" s="2"/>
      <c r="K63" s="2"/>
      <c r="L63" s="2"/>
    </row>
    <row r="64" spans="1:12" ht="15.75">
      <c r="A64" s="387"/>
      <c r="B64" s="387"/>
      <c r="C64" s="387"/>
      <c r="D64" s="3"/>
      <c r="E64" s="3"/>
      <c r="F64" s="384" t="s">
        <v>47</v>
      </c>
      <c r="G64" s="384"/>
      <c r="H64" s="3"/>
      <c r="K64" s="4" t="s">
        <v>8</v>
      </c>
    </row>
    <row r="65" spans="1:12">
      <c r="A65" s="387"/>
      <c r="B65" s="387"/>
      <c r="C65" s="387"/>
      <c r="D65"/>
      <c r="E65"/>
      <c r="F65" s="1"/>
      <c r="G65" s="1"/>
      <c r="H65" s="6"/>
      <c r="I65" s="6"/>
      <c r="J65" s="6"/>
      <c r="K65" s="6" t="s">
        <v>10</v>
      </c>
      <c r="L65" s="6"/>
    </row>
    <row r="66" spans="1:12" ht="18.75">
      <c r="A66" s="388"/>
      <c r="B66" s="388"/>
      <c r="C66" s="388"/>
      <c r="D66"/>
      <c r="E66" s="8"/>
      <c r="F66" s="1"/>
      <c r="G66" s="1"/>
      <c r="H66" s="8"/>
      <c r="I66" s="385" t="s">
        <v>12</v>
      </c>
      <c r="J66" s="385"/>
      <c r="K66" s="9"/>
      <c r="L66" s="6" t="s">
        <v>59</v>
      </c>
    </row>
    <row r="67" spans="1:12">
      <c r="A67" s="1" t="s">
        <v>49</v>
      </c>
      <c r="B67" s="4"/>
      <c r="C67" s="4"/>
      <c r="D67" s="10"/>
      <c r="E67" s="10"/>
      <c r="F67" s="1"/>
      <c r="G67" s="1"/>
      <c r="H67" s="11"/>
      <c r="I67" s="378" t="s">
        <v>15</v>
      </c>
      <c r="J67" s="378"/>
      <c r="K67" s="12"/>
      <c r="L67" s="6" t="s">
        <v>60</v>
      </c>
    </row>
    <row r="68" spans="1:12">
      <c r="A68" s="379" t="s">
        <v>17</v>
      </c>
      <c r="B68" s="379" t="s">
        <v>18</v>
      </c>
      <c r="C68" s="379" t="s">
        <v>19</v>
      </c>
      <c r="D68" s="372" t="s">
        <v>20</v>
      </c>
      <c r="E68" s="372" t="s">
        <v>21</v>
      </c>
      <c r="F68" s="372" t="s">
        <v>22</v>
      </c>
      <c r="G68" s="372" t="s">
        <v>23</v>
      </c>
      <c r="H68" s="380" t="s">
        <v>24</v>
      </c>
      <c r="I68" s="381"/>
      <c r="J68" s="379" t="s">
        <v>25</v>
      </c>
      <c r="K68" s="372" t="s">
        <v>26</v>
      </c>
      <c r="L68" s="374" t="s">
        <v>27</v>
      </c>
    </row>
    <row r="69" spans="1:12">
      <c r="A69" s="373"/>
      <c r="B69" s="373"/>
      <c r="C69" s="373"/>
      <c r="D69" s="373"/>
      <c r="E69" s="373"/>
      <c r="F69" s="373"/>
      <c r="G69" s="373"/>
      <c r="H69" s="14" t="s">
        <v>28</v>
      </c>
      <c r="I69" s="14" t="s">
        <v>29</v>
      </c>
      <c r="J69" s="373"/>
      <c r="K69" s="386"/>
      <c r="L69" s="375"/>
    </row>
    <row r="70" spans="1:12">
      <c r="A70" s="15"/>
      <c r="B70" s="15"/>
      <c r="C70" s="15"/>
      <c r="D70" s="16"/>
      <c r="E70" s="15"/>
      <c r="F70" s="376" t="s">
        <v>61</v>
      </c>
      <c r="G70" s="376"/>
      <c r="H70" s="17"/>
      <c r="I70" s="18"/>
    </row>
    <row r="71" spans="1:12">
      <c r="A71" s="19">
        <v>1</v>
      </c>
      <c r="B71" s="20">
        <v>158</v>
      </c>
      <c r="C71" s="21" t="str">
        <f>IF(B71=0," ",VLOOKUP(B71,[1]Спортсмены!B$1:H$65536,2,FALSE))</f>
        <v>Мамедов Руслан</v>
      </c>
      <c r="D71" s="27">
        <f>IF(B71=0," ",VLOOKUP($B71,[1]Спортсмены!$B$1:$H$65536,3,FALSE))</f>
        <v>33421</v>
      </c>
      <c r="E71" s="23" t="str">
        <f>IF(B71=0," ",IF(VLOOKUP($B71,[1]Спортсмены!$B$1:$H$65536,4,FALSE)=0," ",VLOOKUP($B71,[1]Спортсмены!$B$1:$H$65536,4,FALSE)))</f>
        <v>1р</v>
      </c>
      <c r="F71" s="21" t="str">
        <f>IF(B71=0," ",VLOOKUP($B71,[1]Спортсмены!$B$1:$H$65536,5,FALSE))</f>
        <v>Архангельская</v>
      </c>
      <c r="G71" s="21" t="str">
        <f>IF(B71=0," ",VLOOKUP($B71,[1]Спортсмены!$B$1:$H$65536,6,FALSE))</f>
        <v>Архангельск, САФУ</v>
      </c>
      <c r="H71" s="31">
        <v>8.194444444444445E-5</v>
      </c>
      <c r="I71" s="25">
        <v>8.194444444444445E-5</v>
      </c>
      <c r="J71" s="77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1р</v>
      </c>
      <c r="K71" s="26">
        <v>20</v>
      </c>
      <c r="L71" s="21" t="str">
        <f>IF(B71=0," ",VLOOKUP($B71,[1]Спортсмены!$B$1:$H$65536,7,FALSE))</f>
        <v>Мосеев А.А.</v>
      </c>
    </row>
    <row r="72" spans="1:12">
      <c r="A72" s="19">
        <v>2</v>
      </c>
      <c r="B72" s="20">
        <v>449</v>
      </c>
      <c r="C72" s="21" t="str">
        <f>IF(B72=0," ",VLOOKUP(B72,[1]Спортсмены!B$1:H$65536,2,FALSE))</f>
        <v>Жуков Вячеслав</v>
      </c>
      <c r="D72" s="22">
        <f>IF(B72=0," ",VLOOKUP($B72,[1]Спортсмены!$B$1:$H$65536,3,FALSE))</f>
        <v>1990</v>
      </c>
      <c r="E72" s="23" t="str">
        <f>IF(B72=0," ",IF(VLOOKUP($B72,[1]Спортсмены!$B$1:$H$65536,4,FALSE)=0," ",VLOOKUP($B72,[1]Спортсмены!$B$1:$H$65536,4,FALSE)))</f>
        <v>КМС</v>
      </c>
      <c r="F72" s="21" t="str">
        <f>IF(B72=0," ",VLOOKUP($B72,[1]Спортсмены!$B$1:$H$65536,5,FALSE))</f>
        <v>Мурманская</v>
      </c>
      <c r="G72" s="21" t="str">
        <f>IF(B72=0," ",VLOOKUP($B72,[1]Спортсмены!$B$1:$H$65536,6,FALSE))</f>
        <v>Мурманск</v>
      </c>
      <c r="H72" s="31">
        <v>8.287037037037037E-5</v>
      </c>
      <c r="I72" s="25">
        <v>8.287037037037037E-5</v>
      </c>
      <c r="J72" s="77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1р</v>
      </c>
      <c r="K72" s="26">
        <v>17</v>
      </c>
      <c r="L72" s="21" t="str">
        <f>IF(B72=0," ",VLOOKUP($B72,[1]Спортсмены!$B$1:$H$65536,7,FALSE))</f>
        <v>Савенков П.В.</v>
      </c>
    </row>
    <row r="73" spans="1:12">
      <c r="A73" s="19">
        <v>3</v>
      </c>
      <c r="B73" s="32">
        <v>201</v>
      </c>
      <c r="C73" s="21" t="str">
        <f>IF(B73=0," ",VLOOKUP(B73,[1]Спортсмены!B$1:H$65536,2,FALSE))</f>
        <v>Кузнецов Глеб</v>
      </c>
      <c r="D73" s="27">
        <f>IF(B73=0," ",VLOOKUP($B73,[1]Спортсмены!$B$1:$H$65536,3,FALSE))</f>
        <v>33501</v>
      </c>
      <c r="E73" s="23" t="str">
        <f>IF(B73=0," ",IF(VLOOKUP($B73,[1]Спортсмены!$B$1:$H$65536,4,FALSE)=0," ",VLOOKUP($B73,[1]Спортсмены!$B$1:$H$65536,4,FALSE)))</f>
        <v>1р</v>
      </c>
      <c r="F73" s="21" t="str">
        <f>IF(B73=0," ",VLOOKUP($B73,[1]Спортсмены!$B$1:$H$65536,5,FALSE))</f>
        <v>Костромская</v>
      </c>
      <c r="G73" s="21" t="str">
        <f>IF(B73=0," ",VLOOKUP($B73,[1]Спортсмены!$B$1:$H$65536,6,FALSE))</f>
        <v>Кострома, КОСДЮСШОР</v>
      </c>
      <c r="H73" s="31">
        <v>8.3680555555555551E-5</v>
      </c>
      <c r="I73" s="25">
        <v>8.3217592592592591E-5</v>
      </c>
      <c r="J73" s="77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1р</v>
      </c>
      <c r="K73" s="26">
        <v>15</v>
      </c>
      <c r="L73" s="21" t="str">
        <f>IF(B73=0," ",VLOOKUP($B73,[1]Спортсмены!$B$1:$H$65536,7,FALSE))</f>
        <v>Ефалов Н.Л.</v>
      </c>
    </row>
    <row r="74" spans="1:12">
      <c r="A74" s="29">
        <v>4</v>
      </c>
      <c r="B74" s="20">
        <v>159</v>
      </c>
      <c r="C74" s="21" t="str">
        <f>IF(B74=0," ",VLOOKUP(B74,[1]Спортсмены!B$1:H$65536,2,FALSE))</f>
        <v>Узких Владимир</v>
      </c>
      <c r="D74" s="27">
        <f>IF(B74=0," ",VLOOKUP($B74,[1]Спортсмены!$B$1:$H$65536,3,FALSE))</f>
        <v>33592</v>
      </c>
      <c r="E74" s="23" t="str">
        <f>IF(B74=0," ",IF(VLOOKUP($B74,[1]Спортсмены!$B$1:$H$65536,4,FALSE)=0," ",VLOOKUP($B74,[1]Спортсмены!$B$1:$H$65536,4,FALSE)))</f>
        <v>1р</v>
      </c>
      <c r="F74" s="21" t="str">
        <f>IF(B74=0," ",VLOOKUP($B74,[1]Спортсмены!$B$1:$H$65536,5,FALSE))</f>
        <v>Архангельская</v>
      </c>
      <c r="G74" s="21" t="str">
        <f>IF(B74=0," ",VLOOKUP($B74,[1]Спортсмены!$B$1:$H$65536,6,FALSE))</f>
        <v>Архангельск, САФУ</v>
      </c>
      <c r="H74" s="31">
        <v>8.3564814814814811E-5</v>
      </c>
      <c r="I74" s="25">
        <v>8.3449074074074071E-5</v>
      </c>
      <c r="J74" s="77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1р</v>
      </c>
      <c r="K74" s="26">
        <v>14</v>
      </c>
      <c r="L74" s="21" t="str">
        <f>IF(B74=0," ",VLOOKUP($B74,[1]Спортсмены!$B$1:$H$65536,7,FALSE))</f>
        <v>Мосеев А.А.</v>
      </c>
    </row>
    <row r="75" spans="1:12">
      <c r="A75" s="29">
        <v>5</v>
      </c>
      <c r="B75" s="20">
        <v>612</v>
      </c>
      <c r="C75" s="21" t="str">
        <f>IF(B75=0," ",VLOOKUP(B75,[1]Спортсмены!B$1:H$65536,2,FALSE))</f>
        <v>Амжауров Антон</v>
      </c>
      <c r="D75" s="23">
        <f>IF(B75=0," ",VLOOKUP($B75,[1]Спортсмены!$B$1:$H$65536,3,FALSE))</f>
        <v>1992</v>
      </c>
      <c r="E75" s="23" t="str">
        <f>IF(B75=0," ",IF(VLOOKUP($B75,[1]Спортсмены!$B$1:$H$65536,4,FALSE)=0," ",VLOOKUP($B75,[1]Спортсмены!$B$1:$H$65536,4,FALSE)))</f>
        <v>1р</v>
      </c>
      <c r="F75" s="21" t="str">
        <f>IF(B75=0," ",VLOOKUP($B75,[1]Спортсмены!$B$1:$H$65536,5,FALSE))</f>
        <v>Ивановская</v>
      </c>
      <c r="G75" s="21" t="str">
        <f>IF(B75=0," ",VLOOKUP($B75,[1]Спортсмены!$B$1:$H$65536,6,FALSE))</f>
        <v>Иваново, ИГХТУ</v>
      </c>
      <c r="H75" s="31">
        <v>8.4027777777777771E-5</v>
      </c>
      <c r="I75" s="25">
        <v>8.3796296296296291E-5</v>
      </c>
      <c r="J75" s="77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>1р</v>
      </c>
      <c r="K75" s="26">
        <v>13</v>
      </c>
      <c r="L75" s="21" t="str">
        <f>IF(B75=0," ",VLOOKUP($B75,[1]Спортсмены!$B$1:$H$65536,7,FALSE))</f>
        <v>Кокшарова И.В.</v>
      </c>
    </row>
    <row r="76" spans="1:12">
      <c r="A76" s="29">
        <v>6</v>
      </c>
      <c r="B76" s="20">
        <v>353</v>
      </c>
      <c r="C76" s="21" t="str">
        <f>IF(B76=0," ",VLOOKUP(B76,[1]Спортсмены!B$1:H$65536,2,FALSE))</f>
        <v>Лыткин Алексей</v>
      </c>
      <c r="D76" s="27">
        <f>IF(B76=0," ",VLOOKUP($B76,[1]Спортсмены!$B$1:$H$65536,3,FALSE))</f>
        <v>33559</v>
      </c>
      <c r="E76" s="23" t="str">
        <f>IF(B76=0," ",IF(VLOOKUP($B76,[1]Спортсмены!$B$1:$H$65536,4,FALSE)=0," ",VLOOKUP($B76,[1]Спортсмены!$B$1:$H$65536,4,FALSE)))</f>
        <v>1р</v>
      </c>
      <c r="F76" s="21" t="str">
        <f>IF(B76=0," ",VLOOKUP($B76,[1]Спортсмены!$B$1:$H$65536,5,FALSE))</f>
        <v>Ивановская</v>
      </c>
      <c r="G76" s="21" t="str">
        <f>IF(B76=0," ",VLOOKUP($B76,[1]Спортсмены!$B$1:$H$65536,6,FALSE))</f>
        <v>Иваново, Профсоюзы</v>
      </c>
      <c r="H76" s="31">
        <v>8.4259259259259251E-5</v>
      </c>
      <c r="I76" s="31"/>
      <c r="J76" s="77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1р</v>
      </c>
      <c r="K76" s="26" t="s">
        <v>31</v>
      </c>
      <c r="L76" s="21" t="str">
        <f>IF(B76=0," ",VLOOKUP($B76,[1]Спортсмены!$B$1:$H$65536,7,FALSE))</f>
        <v>Магницкий М.В.</v>
      </c>
    </row>
    <row r="77" spans="1:12">
      <c r="A77" s="29">
        <v>7</v>
      </c>
      <c r="B77" s="56">
        <v>493</v>
      </c>
      <c r="C77" s="21" t="str">
        <f>IF(B77=0," ",VLOOKUP(B77,[1]Спортсмены!B$1:H$65536,2,FALSE))</f>
        <v>Клысенко Иван</v>
      </c>
      <c r="D77" s="27">
        <f>IF(B77=0," ",VLOOKUP($B77,[1]Спортсмены!$B$1:$H$65536,3,FALSE))</f>
        <v>33862</v>
      </c>
      <c r="E77" s="23" t="str">
        <f>IF(B77=0," ",IF(VLOOKUP($B77,[1]Спортсмены!$B$1:$H$65536,4,FALSE)=0," ",VLOOKUP($B77,[1]Спортсмены!$B$1:$H$65536,4,FALSE)))</f>
        <v>КМС</v>
      </c>
      <c r="F77" s="21" t="str">
        <f>IF(B77=0," ",VLOOKUP($B77,[1]Спортсмены!$B$1:$H$65536,5,FALSE))</f>
        <v>Владимирская</v>
      </c>
      <c r="G77" s="21" t="str">
        <f>IF(B77=0," ",VLOOKUP($B77,[1]Спортсмены!$B$1:$H$65536,6,FALSE))</f>
        <v>Владимир, СДЮСШОР-7</v>
      </c>
      <c r="H77" s="31">
        <v>8.4259259259259251E-5</v>
      </c>
      <c r="I77" s="31"/>
      <c r="J77" s="77" t="str">
        <f>IF(H77=0," ",IF(H77&lt;=[1]Разряды!$D$4,[1]Разряды!$D$3,IF(H77&lt;=[1]Разряды!$E$4,[1]Разряды!$E$3,IF(H77&lt;=[1]Разряды!$F$4,[1]Разряды!$F$3,IF(H77&lt;=[1]Разряды!$G$4,[1]Разряды!$G$3,IF(H77&lt;=[1]Разряды!$H$4,[1]Разряды!$H$3,IF(H77&lt;=[1]Разряды!$I$4,[1]Разряды!$I$3,IF(H77&lt;=[1]Разряды!$J$4,[1]Разряды!$J$3,"б/р"))))))))</f>
        <v>1р</v>
      </c>
      <c r="K77" s="26">
        <v>12</v>
      </c>
      <c r="L77" s="21" t="str">
        <f>IF(B77=0," ",VLOOKUP($B77,[1]Спортсмены!$B$1:$H$65536,7,FALSE))</f>
        <v>Судаков К.А.</v>
      </c>
    </row>
    <row r="78" spans="1:12">
      <c r="A78" s="29">
        <v>8</v>
      </c>
      <c r="B78" s="20">
        <v>365</v>
      </c>
      <c r="C78" s="21" t="str">
        <f>IF(B78=0," ",VLOOKUP(B78,[1]Спортсмены!B$1:H$65536,2,FALSE))</f>
        <v>Пискунов Иван</v>
      </c>
      <c r="D78" s="27">
        <f>IF(B78=0," ",VLOOKUP($B78,[1]Спортсмены!$B$1:$H$65536,3,FALSE))</f>
        <v>33493</v>
      </c>
      <c r="E78" s="23" t="str">
        <f>IF(B78=0," ",IF(VLOOKUP($B78,[1]Спортсмены!$B$1:$H$65536,4,FALSE)=0," ",VLOOKUP($B78,[1]Спортсмены!$B$1:$H$65536,4,FALSE)))</f>
        <v>1р</v>
      </c>
      <c r="F78" s="21" t="str">
        <f>IF(B78=0," ",VLOOKUP($B78,[1]Спортсмены!$B$1:$H$65536,5,FALSE))</f>
        <v>Псковская</v>
      </c>
      <c r="G78" s="21" t="str">
        <f>IF(B78=0," ",VLOOKUP($B78,[1]Спортсмены!$B$1:$H$65536,6,FALSE))</f>
        <v>Великие Луки</v>
      </c>
      <c r="H78" s="31">
        <v>8.5763888888888899E-5</v>
      </c>
      <c r="I78" s="31"/>
      <c r="J78" s="77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2р</v>
      </c>
      <c r="K78" s="26">
        <v>0</v>
      </c>
      <c r="L78" s="21" t="str">
        <f>IF(B78=0," ",VLOOKUP($B78,[1]Спортсмены!$B$1:$H$65536,7,FALSE))</f>
        <v>Ершов В.Ю.</v>
      </c>
    </row>
    <row r="79" spans="1:12">
      <c r="A79" s="29"/>
      <c r="B79" s="20"/>
      <c r="C79" s="21"/>
      <c r="D79" s="27"/>
      <c r="E79" s="23"/>
      <c r="F79" s="21"/>
      <c r="G79" s="21"/>
      <c r="H79" s="31"/>
      <c r="I79" s="31"/>
      <c r="J79" s="77"/>
      <c r="K79" s="26"/>
      <c r="L79" s="21"/>
    </row>
    <row r="80" spans="1:12">
      <c r="A80" s="29"/>
      <c r="B80" s="20"/>
      <c r="C80" s="21"/>
      <c r="D80" s="27"/>
      <c r="E80" s="23"/>
      <c r="F80" s="21"/>
      <c r="G80" s="21"/>
      <c r="H80" s="31"/>
      <c r="I80" s="377" t="s">
        <v>12</v>
      </c>
      <c r="J80" s="377"/>
      <c r="K80" s="45"/>
      <c r="L80" s="46" t="s">
        <v>62</v>
      </c>
    </row>
    <row r="81" spans="1:12">
      <c r="A81" s="15"/>
      <c r="B81" s="15"/>
      <c r="C81" s="15"/>
      <c r="D81" s="16"/>
      <c r="E81" s="15"/>
      <c r="F81" s="376" t="s">
        <v>63</v>
      </c>
      <c r="G81" s="376"/>
      <c r="H81" s="33"/>
      <c r="I81" s="377" t="s">
        <v>15</v>
      </c>
      <c r="J81" s="377"/>
      <c r="K81" s="45"/>
      <c r="L81" s="46" t="s">
        <v>64</v>
      </c>
    </row>
    <row r="82" spans="1:12">
      <c r="A82" s="19">
        <v>1</v>
      </c>
      <c r="B82" s="20">
        <v>415</v>
      </c>
      <c r="C82" s="21" t="str">
        <f>IF(B82=0," ",VLOOKUP(B82,[1]Спортсмены!B$1:H$65536,2,FALSE))</f>
        <v>Котляров Евгений</v>
      </c>
      <c r="D82" s="27">
        <f>IF(B82=0," ",VLOOKUP($B82,[1]Спортсмены!$B$1:$H$65536,3,FALSE))</f>
        <v>31727</v>
      </c>
      <c r="E82" s="23" t="str">
        <f>IF(B82=0," ",IF(VLOOKUP($B82,[1]Спортсмены!$B$1:$H$65536,4,FALSE)=0," ",VLOOKUP($B82,[1]Спортсмены!$B$1:$H$65536,4,FALSE)))</f>
        <v>МС</v>
      </c>
      <c r="F82" s="21" t="str">
        <f>IF(B82=0," ",VLOOKUP($B82,[1]Спортсмены!$B$1:$H$65536,5,FALSE))</f>
        <v>респ-ка Карелия</v>
      </c>
      <c r="G82" s="21" t="str">
        <f>IF(B82=0," ",VLOOKUP($B82,[1]Спортсмены!$B$1:$H$65536,6,FALSE))</f>
        <v>СДЮСШОР-3</v>
      </c>
      <c r="H82" s="31">
        <v>7.8819444444444442E-5</v>
      </c>
      <c r="I82" s="25">
        <v>7.9050925925925922E-5</v>
      </c>
      <c r="J82" s="23" t="s">
        <v>65</v>
      </c>
      <c r="K82" s="23" t="s">
        <v>66</v>
      </c>
      <c r="L82" s="21" t="str">
        <f>IF(B82=0," ",VLOOKUP($B82,[1]Спортсмены!$B$1:$H$65536,7,FALSE))</f>
        <v>Воробьёв С.А.</v>
      </c>
    </row>
    <row r="83" spans="1:12">
      <c r="A83" s="19">
        <v>2</v>
      </c>
      <c r="B83" s="20">
        <v>442</v>
      </c>
      <c r="C83" s="21" t="str">
        <f>IF(B83=0," ",VLOOKUP(B83,[1]Спортсмены!B$1:H$65536,2,FALSE))</f>
        <v>Федин Андрей</v>
      </c>
      <c r="D83" s="27">
        <f>IF(B83=0," ",VLOOKUP($B83,[1]Спортсмены!$B$1:$H$65536,3,FALSE))</f>
        <v>31626</v>
      </c>
      <c r="E83" s="23" t="str">
        <f>IF(B83=0," ",IF(VLOOKUP($B83,[1]Спортсмены!$B$1:$H$65536,4,FALSE)=0," ",VLOOKUP($B83,[1]Спортсмены!$B$1:$H$65536,4,FALSE)))</f>
        <v>МС</v>
      </c>
      <c r="F83" s="21" t="str">
        <f>IF(B83=0," ",VLOOKUP($B83,[1]Спортсмены!$B$1:$H$65536,5,FALSE))</f>
        <v>Мурманская</v>
      </c>
      <c r="G83" s="21" t="str">
        <f>IF(B83=0," ",VLOOKUP($B83,[1]Спортсмены!$B$1:$H$65536,6,FALSE))</f>
        <v>Мурманск, СДЮСШОР-4</v>
      </c>
      <c r="H83" s="31">
        <v>7.9282407407407402E-5</v>
      </c>
      <c r="I83" s="25">
        <v>7.9398148148148156E-5</v>
      </c>
      <c r="J83" s="77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кмс</v>
      </c>
      <c r="K83" s="26">
        <v>17</v>
      </c>
      <c r="L83" s="21" t="str">
        <f>IF(B83=0," ",VLOOKUP($B83,[1]Спортсмены!$B$1:$H$65536,7,FALSE))</f>
        <v>Фарутин Н.В.</v>
      </c>
    </row>
    <row r="84" spans="1:12">
      <c r="A84" s="19">
        <v>3</v>
      </c>
      <c r="B84" s="56">
        <v>279</v>
      </c>
      <c r="C84" s="21" t="str">
        <f>IF(B84=0," ",VLOOKUP(B84,[1]Спортсмены!B$1:H$65536,2,FALSE))</f>
        <v>Евдокимов Юрий</v>
      </c>
      <c r="D84" s="23">
        <f>IF(B84=0," ",VLOOKUP($B84,[1]Спортсмены!$B$1:$H$65536,3,FALSE))</f>
        <v>1988</v>
      </c>
      <c r="E84" s="23" t="str">
        <f>IF(B84=0," ",IF(VLOOKUP($B84,[1]Спортсмены!$B$1:$H$65536,4,FALSE)=0," ",VLOOKUP($B84,[1]Спортсмены!$B$1:$H$65536,4,FALSE)))</f>
        <v>МС</v>
      </c>
      <c r="F84" s="21" t="str">
        <f>IF(B84=0," ",VLOOKUP($B84,[1]Спортсмены!$B$1:$H$65536,5,FALSE))</f>
        <v>Вологодская</v>
      </c>
      <c r="G84" s="21" t="str">
        <f>IF(B84=0," ",VLOOKUP($B84,[1]Спортсмены!$B$1:$H$65536,6,FALSE))</f>
        <v>Череповец, ДЮСШ-2</v>
      </c>
      <c r="H84" s="31">
        <v>8.090277777777779E-5</v>
      </c>
      <c r="I84" s="25">
        <v>8.0439814814814816E-5</v>
      </c>
      <c r="J84" s="77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>кмс</v>
      </c>
      <c r="K84" s="26">
        <v>15</v>
      </c>
      <c r="L84" s="21" t="str">
        <f>IF(B84=0," ",VLOOKUP($B84,[1]Спортсмены!$B$1:$H$65536,7,FALSE))</f>
        <v>Смелов Н.А., Смирнов В.А.</v>
      </c>
    </row>
    <row r="85" spans="1:12">
      <c r="A85" s="29">
        <v>4</v>
      </c>
      <c r="B85" s="20">
        <v>382</v>
      </c>
      <c r="C85" s="21" t="str">
        <f>IF(B85=0," ",VLOOKUP(B85,[1]Спортсмены!B$1:H$65536,2,FALSE))</f>
        <v>Шевелев Вячеслав</v>
      </c>
      <c r="D85" s="23">
        <f>IF(B85=0," ",VLOOKUP($B85,[1]Спортсмены!$B$1:$H$65536,3,FALSE))</f>
        <v>1989</v>
      </c>
      <c r="E85" s="23" t="str">
        <f>IF(B85=0," ",IF(VLOOKUP($B85,[1]Спортсмены!$B$1:$H$65536,4,FALSE)=0," ",VLOOKUP($B85,[1]Спортсмены!$B$1:$H$65536,4,FALSE)))</f>
        <v>КМС</v>
      </c>
      <c r="F85" s="21" t="str">
        <f>IF(B85=0," ",VLOOKUP($B85,[1]Спортсмены!$B$1:$H$65536,5,FALSE))</f>
        <v>респ-ка Коми</v>
      </c>
      <c r="G85" s="21" t="str">
        <f>IF(B85=0," ",VLOOKUP($B85,[1]Спортсмены!$B$1:$H$65536,6,FALSE))</f>
        <v>Сыктывкар, КДЮСШ-1</v>
      </c>
      <c r="H85" s="31">
        <v>8.090277777777779E-5</v>
      </c>
      <c r="I85" s="25">
        <v>8.078703703703705E-5</v>
      </c>
      <c r="J85" s="77" t="str">
        <f>IF(H85=0," ",IF(H85&lt;=[1]Разряды!$D$4,[1]Разряды!$D$3,IF(H85&lt;=[1]Разряды!$E$4,[1]Разряды!$E$3,IF(H85&lt;=[1]Разряды!$F$4,[1]Разряды!$F$3,IF(H85&lt;=[1]Разряды!$G$4,[1]Разряды!$G$3,IF(H85&lt;=[1]Разряды!$H$4,[1]Разряды!$H$3,IF(H85&lt;=[1]Разряды!$I$4,[1]Разряды!$I$3,IF(H85&lt;=[1]Разряды!$J$4,[1]Разряды!$J$3,"б/р"))))))))</f>
        <v>кмс</v>
      </c>
      <c r="K85" s="26">
        <v>14</v>
      </c>
      <c r="L85" s="21" t="str">
        <f>IF(B85=0," ",VLOOKUP($B85,[1]Спортсмены!$B$1:$H$65536,7,FALSE))</f>
        <v>Панюкова Э.А.</v>
      </c>
    </row>
    <row r="86" spans="1:12">
      <c r="A86" s="29">
        <v>5</v>
      </c>
      <c r="B86" s="32">
        <v>148</v>
      </c>
      <c r="C86" s="21" t="str">
        <f>IF(B86=0," ",VLOOKUP(B86,[1]Спортсмены!B$1:H$65536,2,FALSE))</f>
        <v>Фалёв Дмитрий</v>
      </c>
      <c r="D86" s="27">
        <f>IF(B86=0," ",VLOOKUP($B86,[1]Спортсмены!$B$1:$H$65536,3,FALSE))</f>
        <v>30435</v>
      </c>
      <c r="E86" s="23" t="str">
        <f>IF(B86=0," ",IF(VLOOKUP($B86,[1]Спортсмены!$B$1:$H$65536,4,FALSE)=0," ",VLOOKUP($B86,[1]Спортсмены!$B$1:$H$65536,4,FALSE)))</f>
        <v>МС</v>
      </c>
      <c r="F86" s="21" t="str">
        <f>IF(B86=0," ",VLOOKUP($B86,[1]Спортсмены!$B$1:$H$65536,5,FALSE))</f>
        <v>Архангельская</v>
      </c>
      <c r="G86" s="21" t="str">
        <f>IF(B86=0," ",VLOOKUP($B86,[1]Спортсмены!$B$1:$H$65536,6,FALSE))</f>
        <v>Северодвинск, профсоюзы</v>
      </c>
      <c r="H86" s="31">
        <v>8.1018518518518516E-5</v>
      </c>
      <c r="I86" s="25">
        <v>8.090277777777779E-5</v>
      </c>
      <c r="J86" s="77" t="str">
        <f>IF(H86=0," ",IF(H86&lt;=[1]Разряды!$D$4,[1]Разряды!$D$3,IF(H86&lt;=[1]Разряды!$E$4,[1]Разряды!$E$3,IF(H86&lt;=[1]Разряды!$F$4,[1]Разряды!$F$3,IF(H86&lt;=[1]Разряды!$G$4,[1]Разряды!$G$3,IF(H86&lt;=[1]Разряды!$H$4,[1]Разряды!$H$3,IF(H86&lt;=[1]Разряды!$I$4,[1]Разряды!$I$3,IF(H86&lt;=[1]Разряды!$J$4,[1]Разряды!$J$3,"б/р"))))))))</f>
        <v>кмс</v>
      </c>
      <c r="K86" s="26">
        <v>13</v>
      </c>
      <c r="L86" s="21" t="str">
        <f>IF(B86=0," ",VLOOKUP($B86,[1]Спортсмены!$B$1:$H$65536,7,FALSE))</f>
        <v>Лебедев В.Н.</v>
      </c>
    </row>
    <row r="87" spans="1:12">
      <c r="A87" s="29">
        <v>6</v>
      </c>
      <c r="B87" s="26">
        <v>316</v>
      </c>
      <c r="C87" s="21" t="str">
        <f>IF(B87=0," ",VLOOKUP(B87,[1]Спортсмены!B$1:H$65536,2,FALSE))</f>
        <v>Уставщиков Евгений</v>
      </c>
      <c r="D87" s="23">
        <f>IF(B87=0," ",VLOOKUP($B87,[1]Спортсмены!$B$1:$H$65536,3,FALSE))</f>
        <v>1988</v>
      </c>
      <c r="E87" s="23" t="str">
        <f>IF(B87=0," ",IF(VLOOKUP($B87,[1]Спортсмены!$B$1:$H$65536,4,FALSE)=0," ",VLOOKUP($B87,[1]Спортсмены!$B$1:$H$65536,4,FALSE)))</f>
        <v>МС</v>
      </c>
      <c r="F87" s="21" t="str">
        <f>IF(B87=0," ",VLOOKUP($B87,[1]Спортсмены!$B$1:$H$65536,5,FALSE))</f>
        <v>Ивановская</v>
      </c>
      <c r="G87" s="21" t="str">
        <f>IF(B87=0," ",VLOOKUP($B87,[1]Спортсмены!$B$1:$H$65536,6,FALSE))</f>
        <v>Иваново, Профсоюзы</v>
      </c>
      <c r="H87" s="31">
        <v>7.9976851851851856E-5</v>
      </c>
      <c r="I87" s="25" t="s">
        <v>53</v>
      </c>
      <c r="J87" s="77" t="str">
        <f>IF(H87=0," ",IF(H87&lt;=[1]Разряды!$D$4,[1]Разряды!$D$3,IF(H87&lt;=[1]Разряды!$E$4,[1]Разряды!$E$3,IF(H87&lt;=[1]Разряды!$F$4,[1]Разряды!$F$3,IF(H87&lt;=[1]Разряды!$G$4,[1]Разряды!$G$3,IF(H87&lt;=[1]Разряды!$H$4,[1]Разряды!$H$3,IF(H87&lt;=[1]Разряды!$I$4,[1]Разряды!$I$3,IF(H87&lt;=[1]Разряды!$J$4,[1]Разряды!$J$3,"б/р"))))))))</f>
        <v>кмс</v>
      </c>
      <c r="K87" s="26">
        <v>12</v>
      </c>
      <c r="L87" s="21" t="str">
        <f>IF(B87=0," ",VLOOKUP($B87,[1]Спортсмены!$B$1:$H$65536,7,FALSE))</f>
        <v>Магницкий М.В.</v>
      </c>
    </row>
    <row r="88" spans="1:12">
      <c r="A88" s="29">
        <v>7</v>
      </c>
      <c r="B88" s="20">
        <v>413</v>
      </c>
      <c r="C88" s="21" t="str">
        <f>IF(B88=0," ",VLOOKUP(B88,[1]Спортсмены!B$1:H$65536,2,FALSE))</f>
        <v>Чугунов Юрий</v>
      </c>
      <c r="D88" s="27">
        <f>IF(B88=0," ",VLOOKUP($B88,[1]Спортсмены!$B$1:$H$65536,3,FALSE))</f>
        <v>31220</v>
      </c>
      <c r="E88" s="23" t="str">
        <f>IF(B88=0," ",IF(VLOOKUP($B88,[1]Спортсмены!$B$1:$H$65536,4,FALSE)=0," ",VLOOKUP($B88,[1]Спортсмены!$B$1:$H$65536,4,FALSE)))</f>
        <v>МС</v>
      </c>
      <c r="F88" s="21" t="str">
        <f>IF(B88=0," ",VLOOKUP($B88,[1]Спортсмены!$B$1:$H$65536,5,FALSE))</f>
        <v>респ-ка Карелия</v>
      </c>
      <c r="G88" s="21" t="str">
        <f>IF(B88=0," ",VLOOKUP($B88,[1]Спортсмены!$B$1:$H$65536,6,FALSE))</f>
        <v>СДЮСШОР-3</v>
      </c>
      <c r="H88" s="31">
        <v>8.136574074074075E-5</v>
      </c>
      <c r="I88" s="31"/>
      <c r="J88" s="77" t="str">
        <f>IF(H88=0," ",IF(H88&lt;=[1]Разряды!$D$4,[1]Разряды!$D$3,IF(H88&lt;=[1]Разряды!$E$4,[1]Разряды!$E$3,IF(H88&lt;=[1]Разряды!$F$4,[1]Разряды!$F$3,IF(H88&lt;=[1]Разряды!$G$4,[1]Разряды!$G$3,IF(H88&lt;=[1]Разряды!$H$4,[1]Разряды!$H$3,IF(H88&lt;=[1]Разряды!$I$4,[1]Разряды!$I$3,IF(H88&lt;=[1]Разряды!$J$4,[1]Разряды!$J$3,"б/р"))))))))</f>
        <v>кмс</v>
      </c>
      <c r="K88" s="23">
        <v>11</v>
      </c>
      <c r="L88" s="21" t="str">
        <f>IF(B88=0," ",VLOOKUP($B88,[1]Спортсмены!$B$1:$H$65536,7,FALSE))</f>
        <v>Суворова В.В.</v>
      </c>
    </row>
    <row r="89" spans="1:12">
      <c r="A89" s="29">
        <v>8</v>
      </c>
      <c r="B89" s="20">
        <v>416</v>
      </c>
      <c r="C89" s="21" t="str">
        <f>IF(B89=0," ",VLOOKUP(B89,[1]Спортсмены!B$1:H$65536,2,FALSE))</f>
        <v>Яковлев Павел</v>
      </c>
      <c r="D89" s="27">
        <f>IF(B89=0," ",VLOOKUP($B89,[1]Спортсмены!$B$1:$H$65536,3,FALSE))</f>
        <v>32012</v>
      </c>
      <c r="E89" s="23" t="str">
        <f>IF(B89=0," ",IF(VLOOKUP($B89,[1]Спортсмены!$B$1:$H$65536,4,FALSE)=0," ",VLOOKUP($B89,[1]Спортсмены!$B$1:$H$65536,4,FALSE)))</f>
        <v>МС</v>
      </c>
      <c r="F89" s="21" t="str">
        <f>IF(B89=0," ",VLOOKUP($B89,[1]Спортсмены!$B$1:$H$65536,5,FALSE))</f>
        <v>респ-ка Карелия</v>
      </c>
      <c r="G89" s="21" t="str">
        <f>IF(B89=0," ",VLOOKUP($B89,[1]Спортсмены!$B$1:$H$65536,6,FALSE))</f>
        <v>СДЮСШОР-3</v>
      </c>
      <c r="H89" s="31">
        <v>8.136574074074075E-5</v>
      </c>
      <c r="I89" s="31"/>
      <c r="J89" s="77" t="str">
        <f>IF(H89=0," ",IF(H89&lt;=[1]Разряды!$D$4,[1]Разряды!$D$3,IF(H89&lt;=[1]Разряды!$E$4,[1]Разряды!$E$3,IF(H89&lt;=[1]Разряды!$F$4,[1]Разряды!$F$3,IF(H89&lt;=[1]Разряды!$G$4,[1]Разряды!$G$3,IF(H89&lt;=[1]Разряды!$H$4,[1]Разряды!$H$3,IF(H89&lt;=[1]Разряды!$I$4,[1]Разряды!$I$3,IF(H89&lt;=[1]Разряды!$J$4,[1]Разряды!$J$3,"б/р"))))))))</f>
        <v>кмс</v>
      </c>
      <c r="K89" s="23">
        <v>10</v>
      </c>
      <c r="L89" s="21" t="str">
        <f>IF(B89=0," ",VLOOKUP($B89,[1]Спортсмены!$B$1:$H$65536,7,FALSE))</f>
        <v>Воробьёв С.А.</v>
      </c>
    </row>
    <row r="90" spans="1:12">
      <c r="A90" s="29">
        <v>9</v>
      </c>
      <c r="B90" s="26">
        <v>399</v>
      </c>
      <c r="C90" s="21" t="str">
        <f>IF(B90=0," ",VLOOKUP(B90,[1]Спортсмены!B$1:H$65536,2,FALSE))</f>
        <v>Большанский Андрей</v>
      </c>
      <c r="D90" s="27">
        <f>IF(B90=0," ",VLOOKUP($B90,[1]Спортсмены!$B$1:$H$65536,3,FALSE))</f>
        <v>32805</v>
      </c>
      <c r="E90" s="23" t="str">
        <f>IF(B90=0," ",IF(VLOOKUP($B90,[1]Спортсмены!$B$1:$H$65536,4,FALSE)=0," ",VLOOKUP($B90,[1]Спортсмены!$B$1:$H$65536,4,FALSE)))</f>
        <v>КМС</v>
      </c>
      <c r="F90" s="21" t="str">
        <f>IF(B90=0," ",VLOOKUP($B90,[1]Спортсмены!$B$1:$H$65536,5,FALSE))</f>
        <v>респ-ка Карелия</v>
      </c>
      <c r="G90" s="21" t="str">
        <f>IF(B90=0," ",VLOOKUP($B90,[1]Спортсмены!$B$1:$H$65536,6,FALSE))</f>
        <v>СДЮСШОР-3</v>
      </c>
      <c r="H90" s="31">
        <v>8.194444444444445E-5</v>
      </c>
      <c r="I90" s="31"/>
      <c r="J90" s="77" t="str">
        <f>IF(H90=0," ",IF(H90&lt;=[1]Разряды!$D$4,[1]Разряды!$D$3,IF(H90&lt;=[1]Разряды!$E$4,[1]Разряды!$E$3,IF(H90&lt;=[1]Разряды!$F$4,[1]Разряды!$F$3,IF(H90&lt;=[1]Разряды!$G$4,[1]Разряды!$G$3,IF(H90&lt;=[1]Разряды!$H$4,[1]Разряды!$H$3,IF(H90&lt;=[1]Разряды!$I$4,[1]Разряды!$I$3,IF(H90&lt;=[1]Разряды!$J$4,[1]Разряды!$J$3,"б/р"))))))))</f>
        <v>1р</v>
      </c>
      <c r="K90" s="26">
        <v>0</v>
      </c>
      <c r="L90" s="21" t="str">
        <f>IF(B90=0," ",VLOOKUP($B90,[1]Спортсмены!$B$1:$H$65536,7,FALSE))</f>
        <v>Сигарева А.Ю.</v>
      </c>
    </row>
    <row r="91" spans="1:12">
      <c r="A91" s="29">
        <v>10</v>
      </c>
      <c r="B91" s="26">
        <v>446</v>
      </c>
      <c r="C91" s="21" t="str">
        <f>IF(B91=0," ",VLOOKUP(B91,[1]Спортсмены!B$1:H$65536,2,FALSE))</f>
        <v>Семенов Руслан</v>
      </c>
      <c r="D91" s="23">
        <f>IF(B91=0," ",VLOOKUP($B91,[1]Спортсмены!$B$1:$H$65536,3,FALSE))</f>
        <v>1985</v>
      </c>
      <c r="E91" s="23" t="str">
        <f>IF(B91=0," ",IF(VLOOKUP($B91,[1]Спортсмены!$B$1:$H$65536,4,FALSE)=0," ",VLOOKUP($B91,[1]Спортсмены!$B$1:$H$65536,4,FALSE)))</f>
        <v>КМС</v>
      </c>
      <c r="F91" s="21" t="str">
        <f>IF(B91=0," ",VLOOKUP($B91,[1]Спортсмены!$B$1:$H$65536,5,FALSE))</f>
        <v>Мурманская</v>
      </c>
      <c r="G91" s="21" t="str">
        <f>IF(B91=0," ",VLOOKUP($B91,[1]Спортсмены!$B$1:$H$65536,6,FALSE))</f>
        <v>Мурманск, СДЮСШОР-4</v>
      </c>
      <c r="H91" s="31">
        <v>8.4374999999999991E-5</v>
      </c>
      <c r="I91" s="31"/>
      <c r="J91" s="77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1р</v>
      </c>
      <c r="K91" s="26">
        <v>0</v>
      </c>
      <c r="L91" s="21" t="str">
        <f>IF(B91=0," ",VLOOKUP($B91,[1]Спортсмены!$B$1:$H$65536,7,FALSE))</f>
        <v>Фарутин Н.В.</v>
      </c>
    </row>
    <row r="92" spans="1:12">
      <c r="A92" s="29">
        <v>11</v>
      </c>
      <c r="B92" s="26">
        <v>383</v>
      </c>
      <c r="C92" s="21" t="str">
        <f>IF(B92=0," ",VLOOKUP(B92,[1]Спортсмены!B$1:H$65536,2,FALSE))</f>
        <v>Балясников Иван</v>
      </c>
      <c r="D92" s="23">
        <f>IF(B92=0," ",VLOOKUP($B92,[1]Спортсмены!$B$1:$H$65536,3,FALSE))</f>
        <v>1989</v>
      </c>
      <c r="E92" s="23" t="str">
        <f>IF(B92=0," ",IF(VLOOKUP($B92,[1]Спортсмены!$B$1:$H$65536,4,FALSE)=0," ",VLOOKUP($B92,[1]Спортсмены!$B$1:$H$65536,4,FALSE)))</f>
        <v>КМС</v>
      </c>
      <c r="F92" s="21" t="str">
        <f>IF(B92=0," ",VLOOKUP($B92,[1]Спортсмены!$B$1:$H$65536,5,FALSE))</f>
        <v>респ-ка Коми</v>
      </c>
      <c r="G92" s="21" t="str">
        <f>IF(B92=0," ",VLOOKUP($B92,[1]Спортсмены!$B$1:$H$65536,6,FALSE))</f>
        <v>Сыктывкар, КДЮСШ-1</v>
      </c>
      <c r="H92" s="31">
        <v>8.4490740740740731E-5</v>
      </c>
      <c r="I92" s="31"/>
      <c r="J92" s="77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1р</v>
      </c>
      <c r="K92" s="26">
        <v>0</v>
      </c>
      <c r="L92" s="21" t="str">
        <f>IF(B92=0," ",VLOOKUP($B92,[1]Спортсмены!$B$1:$H$65536,7,FALSE))</f>
        <v>Панюкова М.А.</v>
      </c>
    </row>
    <row r="93" spans="1:12">
      <c r="A93" s="29">
        <v>12</v>
      </c>
      <c r="B93" s="20">
        <v>384</v>
      </c>
      <c r="C93" s="21" t="str">
        <f>IF(B93=0," ",VLOOKUP(B93,[1]Спортсмены!B$1:H$65536,2,FALSE))</f>
        <v>Антоненко Валерий</v>
      </c>
      <c r="D93" s="23">
        <f>IF(B93=0," ",VLOOKUP($B93,[1]Спортсмены!$B$1:$H$65536,3,FALSE))</f>
        <v>1983</v>
      </c>
      <c r="E93" s="23" t="str">
        <f>IF(B93=0," ",IF(VLOOKUP($B93,[1]Спортсмены!$B$1:$H$65536,4,FALSE)=0," ",VLOOKUP($B93,[1]Спортсмены!$B$1:$H$65536,4,FALSE)))</f>
        <v>КМС</v>
      </c>
      <c r="F93" s="21" t="str">
        <f>IF(B93=0," ",VLOOKUP($B93,[1]Спортсмены!$B$1:$H$65536,5,FALSE))</f>
        <v>респ-ка Коми</v>
      </c>
      <c r="G93" s="21" t="str">
        <f>IF(B93=0," ",VLOOKUP($B93,[1]Спортсмены!$B$1:$H$65536,6,FALSE))</f>
        <v>Сыктывкар, КДЮСШ-1</v>
      </c>
      <c r="H93" s="31">
        <v>8.4722222222222238E-5</v>
      </c>
      <c r="I93" s="31"/>
      <c r="J93" s="77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1р</v>
      </c>
      <c r="K93" s="26">
        <v>0</v>
      </c>
      <c r="L93" s="21" t="str">
        <f>IF(B93=0," ",VLOOKUP($B93,[1]Спортсмены!$B$1:$H$65536,7,FALSE))</f>
        <v>Панюкова Э.А.</v>
      </c>
    </row>
    <row r="94" spans="1:12">
      <c r="A94" s="29">
        <v>13</v>
      </c>
      <c r="B94" s="26">
        <v>635</v>
      </c>
      <c r="C94" s="21" t="str">
        <f>IF(B94=0," ",VLOOKUP(B94,[1]Спортсмены!B$1:H$65536,2,FALSE))</f>
        <v>Нелаев Антон</v>
      </c>
      <c r="D94" s="23">
        <f>IF(B94=0," ",VLOOKUP($B94,[1]Спортсмены!$B$1:$H$65536,3,FALSE))</f>
        <v>1986</v>
      </c>
      <c r="E94" s="23" t="str">
        <f>IF(B94=0," ",IF(VLOOKUP($B94,[1]Спортсмены!$B$1:$H$65536,4,FALSE)=0," ",VLOOKUP($B94,[1]Спортсмены!$B$1:$H$65536,4,FALSE)))</f>
        <v>1р</v>
      </c>
      <c r="F94" s="21" t="str">
        <f>IF(B94=0," ",VLOOKUP($B94,[1]Спортсмены!$B$1:$H$65536,5,FALSE))</f>
        <v>Вологодская</v>
      </c>
      <c r="G94" s="21" t="str">
        <f>IF(B94=0," ",VLOOKUP($B94,[1]Спортсмены!$B$1:$H$65536,6,FALSE))</f>
        <v>Череповец, ДЮСШ-2</v>
      </c>
      <c r="H94" s="31">
        <v>8.6226851851851859E-5</v>
      </c>
      <c r="I94" s="31"/>
      <c r="J94" s="77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2р</v>
      </c>
      <c r="K94" s="26">
        <v>0</v>
      </c>
      <c r="L94" s="21" t="str">
        <f>IF(B94=0," ",VLOOKUP($B94,[1]Спортсмены!$B$1:$H$65536,7,FALSE))</f>
        <v>Синицкий А.Д.</v>
      </c>
    </row>
    <row r="95" spans="1:12">
      <c r="A95" s="29">
        <v>14</v>
      </c>
      <c r="B95" s="26">
        <v>606</v>
      </c>
      <c r="C95" s="21" t="str">
        <f>IF(B95=0," ",VLOOKUP(B95,[1]Спортсмены!B$1:H$65536,2,FALSE))</f>
        <v>Елфимов Дмитрий</v>
      </c>
      <c r="D95" s="27">
        <f>IF(B95=0," ",VLOOKUP($B95,[1]Спортсмены!$B$1:$H$65536,3,FALSE))</f>
        <v>31725</v>
      </c>
      <c r="E95" s="23" t="str">
        <f>IF(B95=0," ",IF(VLOOKUP($B95,[1]Спортсмены!$B$1:$H$65536,4,FALSE)=0," ",VLOOKUP($B95,[1]Спортсмены!$B$1:$H$65536,4,FALSE)))</f>
        <v xml:space="preserve"> </v>
      </c>
      <c r="F95" s="21" t="str">
        <f>IF(B95=0," ",VLOOKUP($B95,[1]Спортсмены!$B$1:$H$65536,5,FALSE))</f>
        <v>Вологодская</v>
      </c>
      <c r="G95" s="21" t="str">
        <f>IF(B95=0," ",VLOOKUP($B95,[1]Спортсмены!$B$1:$H$65536,6,FALSE))</f>
        <v>Вологда, ФСЦ</v>
      </c>
      <c r="H95" s="31">
        <v>9.3171296296296315E-5</v>
      </c>
      <c r="I95" s="31"/>
      <c r="J95" s="77"/>
      <c r="K95" s="23" t="s">
        <v>31</v>
      </c>
      <c r="L95" s="21" t="str">
        <f>IF(B95=0," ",VLOOKUP($B95,[1]Спортсмены!$B$1:$H$65536,7,FALSE))</f>
        <v>Балашов Н.Б.</v>
      </c>
    </row>
    <row r="96" spans="1:12" ht="15.75" thickBot="1">
      <c r="A96" s="79"/>
      <c r="B96" s="79"/>
      <c r="C96" s="37" t="str">
        <f>IF(B96=0," ",VLOOKUP(B96,[1]Спортсмены!B$1:H$65536,2,FALSE))</f>
        <v xml:space="preserve"> </v>
      </c>
      <c r="D96" s="39" t="str">
        <f>IF(B96=0," ",VLOOKUP($B96,[1]Спортсмены!$B$1:$H$65536,3,FALSE))</f>
        <v xml:space="preserve"> </v>
      </c>
      <c r="E96" s="39" t="str">
        <f>IF(B96=0," ",IF(VLOOKUP($B96,[1]Спортсмены!$B$1:$H$65536,4,FALSE)=0," ",VLOOKUP($B96,[1]Спортсмены!$B$1:$H$65536,4,FALSE)))</f>
        <v xml:space="preserve"> </v>
      </c>
      <c r="F96" s="37" t="str">
        <f>IF(B96=0," ",VLOOKUP($B96,[1]Спортсмены!$B$1:$H$65536,5,FALSE))</f>
        <v xml:space="preserve"> </v>
      </c>
      <c r="G96" s="37" t="str">
        <f>IF(B96=0," ",VLOOKUP($B96,[1]Спортсмены!$B$1:$H$65536,6,FALSE))</f>
        <v xml:space="preserve"> </v>
      </c>
      <c r="H96" s="59"/>
      <c r="I96" s="59"/>
      <c r="J96" s="78" t="str">
        <f>IF(H96=0," ",IF(H96&lt;=[1]Разряды!$D$4,[1]Разряды!$D$3,IF(H96&lt;=[1]Разряды!$E$4,[1]Разряды!$E$3,IF(H96&lt;=[1]Разряды!$F$4,[1]Разряды!$F$3,IF(H96&lt;=[1]Разряды!$G$4,[1]Разряды!$G$3,IF(H96&lt;=[1]Разряды!$H$4,[1]Разряды!$H$3,IF(H96&lt;=[1]Разряды!$I$4,[1]Разряды!$I$3,IF(H96&lt;=[1]Разряды!$J$4,[1]Разряды!$J$3,"б/р"))))))))</f>
        <v xml:space="preserve"> </v>
      </c>
      <c r="K96" s="42"/>
      <c r="L96" s="37" t="str">
        <f>IF(B96=0," ",VLOOKUP($B96,[1]Спортсмены!$B$1:$H$65536,7,FALSE))</f>
        <v xml:space="preserve"> </v>
      </c>
    </row>
    <row r="97" spans="1:12" ht="15.75" thickTop="1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</row>
    <row r="98" spans="1:12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1:12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</row>
    <row r="101" spans="1:1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1:12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</row>
    <row r="104" spans="1:12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  <row r="105" spans="1:12">
      <c r="A105" s="88"/>
      <c r="B105" s="86"/>
      <c r="C105" s="65"/>
      <c r="D105" s="89"/>
      <c r="E105" s="90"/>
      <c r="F105" s="65"/>
      <c r="G105" s="65"/>
      <c r="H105" s="85"/>
      <c r="I105" s="87"/>
      <c r="J105" s="91"/>
      <c r="K105" s="91"/>
    </row>
    <row r="106" spans="1:12">
      <c r="A106" s="88"/>
      <c r="B106" s="86"/>
      <c r="C106" s="65"/>
      <c r="D106" s="89"/>
      <c r="E106" s="90"/>
      <c r="F106" s="65"/>
      <c r="G106" s="65"/>
      <c r="H106" s="85"/>
      <c r="I106" s="87"/>
      <c r="J106" s="91"/>
      <c r="K106" s="91"/>
    </row>
  </sheetData>
  <mergeCells count="60">
    <mergeCell ref="K8:K9"/>
    <mergeCell ref="L8:L9"/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I39:J39"/>
    <mergeCell ref="F8:F9"/>
    <mergeCell ref="G8:G9"/>
    <mergeCell ref="H8:I8"/>
    <mergeCell ref="J8:J9"/>
    <mergeCell ref="F10:G10"/>
    <mergeCell ref="A33:L33"/>
    <mergeCell ref="A34:L34"/>
    <mergeCell ref="F36:G36"/>
    <mergeCell ref="I38:J38"/>
    <mergeCell ref="K40:K41"/>
    <mergeCell ref="L40:L41"/>
    <mergeCell ref="I42:J42"/>
    <mergeCell ref="A40:A41"/>
    <mergeCell ref="B40:B41"/>
    <mergeCell ref="C40:C41"/>
    <mergeCell ref="D40:D41"/>
    <mergeCell ref="E40:E41"/>
    <mergeCell ref="F40:F41"/>
    <mergeCell ref="A64:C64"/>
    <mergeCell ref="F64:G64"/>
    <mergeCell ref="G40:G41"/>
    <mergeCell ref="H40:I40"/>
    <mergeCell ref="J40:J41"/>
    <mergeCell ref="F43:G43"/>
    <mergeCell ref="I43:J43"/>
    <mergeCell ref="A61:L61"/>
    <mergeCell ref="A62:L62"/>
    <mergeCell ref="A63:C63"/>
    <mergeCell ref="K68:K69"/>
    <mergeCell ref="L68:L69"/>
    <mergeCell ref="F70:G70"/>
    <mergeCell ref="A65:C65"/>
    <mergeCell ref="A66:C66"/>
    <mergeCell ref="I66:J66"/>
    <mergeCell ref="I67:J67"/>
    <mergeCell ref="A68:A69"/>
    <mergeCell ref="B68:B69"/>
    <mergeCell ref="C68:C69"/>
    <mergeCell ref="D68:D69"/>
    <mergeCell ref="E68:E69"/>
    <mergeCell ref="F68:F69"/>
    <mergeCell ref="I80:J80"/>
    <mergeCell ref="F81:G81"/>
    <mergeCell ref="I81:J81"/>
    <mergeCell ref="G68:G69"/>
    <mergeCell ref="H68:I68"/>
    <mergeCell ref="J68:J69"/>
  </mergeCell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X108"/>
  <sheetViews>
    <sheetView topLeftCell="A70" workbookViewId="0">
      <selection activeCell="E39" sqref="E39:X39"/>
    </sheetView>
  </sheetViews>
  <sheetFormatPr defaultRowHeight="15"/>
  <cols>
    <col min="1" max="1" width="5.85546875" style="94" customWidth="1"/>
    <col min="2" max="2" width="7.140625" style="94" customWidth="1"/>
    <col min="3" max="3" width="5.42578125" customWidth="1"/>
    <col min="4" max="4" width="22.5703125" style="94" customWidth="1"/>
    <col min="5" max="5" width="9.85546875" style="94" customWidth="1"/>
    <col min="6" max="6" width="7.5703125" customWidth="1"/>
    <col min="7" max="7" width="16.7109375" customWidth="1"/>
    <col min="8" max="8" width="26.42578125" customWidth="1"/>
    <col min="9" max="9" width="5.5703125" style="224" customWidth="1"/>
    <col min="10" max="11" width="6.140625" customWidth="1"/>
    <col min="12" max="12" width="5.5703125" customWidth="1"/>
    <col min="13" max="13" width="5.85546875" customWidth="1"/>
    <col min="14" max="14" width="6.42578125" customWidth="1"/>
    <col min="15" max="15" width="6" customWidth="1"/>
    <col min="16" max="16" width="5.140625" customWidth="1"/>
    <col min="17" max="17" width="6.28515625" customWidth="1"/>
    <col min="18" max="18" width="3.85546875" customWidth="1"/>
    <col min="19" max="19" width="6.140625" customWidth="1"/>
    <col min="20" max="20" width="5.5703125" customWidth="1"/>
    <col min="21" max="21" width="7" customWidth="1"/>
    <col min="22" max="22" width="7.140625" customWidth="1"/>
    <col min="23" max="23" width="6.7109375" customWidth="1"/>
    <col min="24" max="24" width="22" customWidth="1"/>
  </cols>
  <sheetData>
    <row r="1" spans="1:24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</row>
    <row r="2" spans="1:24" ht="20.25">
      <c r="A2" s="225"/>
      <c r="B2" s="383" t="s">
        <v>38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</row>
    <row r="3" spans="1:24" ht="20.25">
      <c r="A3" s="1" t="s">
        <v>291</v>
      </c>
      <c r="B3" s="225"/>
      <c r="C3" s="225"/>
      <c r="D3" s="225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</row>
    <row r="4" spans="1:24" ht="15.75">
      <c r="A4" s="1" t="s">
        <v>292</v>
      </c>
      <c r="B4" s="158"/>
      <c r="C4" s="158"/>
      <c r="D4" s="158"/>
      <c r="E4" s="418" t="s">
        <v>222</v>
      </c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</row>
    <row r="5" spans="1:24" ht="18">
      <c r="A5" s="1" t="s">
        <v>293</v>
      </c>
      <c r="B5" s="159"/>
      <c r="C5" s="159"/>
      <c r="D5" s="159"/>
      <c r="E5" s="412" t="s">
        <v>294</v>
      </c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</row>
    <row r="6" spans="1:24" ht="18">
      <c r="A6" s="7" t="s">
        <v>295</v>
      </c>
      <c r="B6" s="204"/>
      <c r="C6" s="204"/>
      <c r="D6" s="162"/>
      <c r="E6" s="162"/>
      <c r="F6" s="162"/>
      <c r="G6" s="437" t="s">
        <v>30</v>
      </c>
      <c r="H6" s="437"/>
      <c r="I6" s="437"/>
      <c r="J6" s="437"/>
      <c r="K6" s="437"/>
      <c r="L6" s="437"/>
      <c r="M6" s="437"/>
      <c r="N6" s="437"/>
      <c r="O6" s="437"/>
      <c r="P6" s="437"/>
      <c r="Q6" s="437"/>
      <c r="R6" s="203"/>
      <c r="S6" s="6" t="s">
        <v>10</v>
      </c>
      <c r="T6" s="6"/>
      <c r="U6" s="6"/>
      <c r="V6" s="6"/>
      <c r="W6" s="6"/>
      <c r="X6" s="6"/>
    </row>
    <row r="7" spans="1:24" ht="18">
      <c r="A7" s="1" t="s">
        <v>296</v>
      </c>
      <c r="B7" s="236"/>
      <c r="C7" s="159"/>
      <c r="D7" s="162"/>
      <c r="E7" s="162"/>
      <c r="F7" s="162"/>
      <c r="G7" s="167"/>
      <c r="H7" s="167"/>
      <c r="I7" s="167"/>
      <c r="J7" s="167"/>
      <c r="K7" s="167"/>
      <c r="L7" s="228" t="s">
        <v>228</v>
      </c>
      <c r="M7" s="228"/>
      <c r="N7" s="228"/>
      <c r="O7" s="228"/>
      <c r="P7" s="228"/>
      <c r="Q7" s="228"/>
      <c r="R7" s="228"/>
      <c r="S7" s="246" t="s">
        <v>297</v>
      </c>
      <c r="T7" s="228"/>
      <c r="U7" s="228"/>
      <c r="W7" s="246"/>
      <c r="X7" s="246"/>
    </row>
    <row r="8" spans="1:24" ht="18">
      <c r="A8" s="438" t="s">
        <v>17</v>
      </c>
      <c r="B8" s="438" t="s">
        <v>281</v>
      </c>
      <c r="C8" s="372" t="s">
        <v>231</v>
      </c>
      <c r="D8" s="401" t="s">
        <v>19</v>
      </c>
      <c r="E8" s="438" t="s">
        <v>233</v>
      </c>
      <c r="F8" s="438" t="s">
        <v>234</v>
      </c>
      <c r="G8" s="372" t="s">
        <v>22</v>
      </c>
      <c r="H8" s="372" t="s">
        <v>235</v>
      </c>
      <c r="I8" s="441" t="s">
        <v>282</v>
      </c>
      <c r="J8" s="442"/>
      <c r="K8" s="442"/>
      <c r="L8" s="442"/>
      <c r="M8" s="442"/>
      <c r="N8" s="442"/>
      <c r="O8" s="442"/>
      <c r="P8" s="442"/>
      <c r="Q8" s="442"/>
      <c r="R8" s="356"/>
      <c r="S8" s="428" t="s">
        <v>283</v>
      </c>
      <c r="T8" s="431" t="s">
        <v>284</v>
      </c>
      <c r="U8" s="401" t="s">
        <v>285</v>
      </c>
      <c r="V8" s="434" t="s">
        <v>25</v>
      </c>
      <c r="W8" s="379" t="s">
        <v>298</v>
      </c>
      <c r="X8" s="401" t="s">
        <v>27</v>
      </c>
    </row>
    <row r="9" spans="1:24">
      <c r="A9" s="439"/>
      <c r="B9" s="439"/>
      <c r="C9" s="400"/>
      <c r="D9" s="408"/>
      <c r="E9" s="439"/>
      <c r="F9" s="439"/>
      <c r="G9" s="400"/>
      <c r="H9" s="400"/>
      <c r="I9" s="374">
        <v>145</v>
      </c>
      <c r="J9" s="374">
        <v>150</v>
      </c>
      <c r="K9" s="374">
        <v>155</v>
      </c>
      <c r="L9" s="374">
        <v>159</v>
      </c>
      <c r="M9" s="374">
        <v>163</v>
      </c>
      <c r="N9" s="374">
        <v>167</v>
      </c>
      <c r="O9" s="374">
        <v>171</v>
      </c>
      <c r="P9" s="374">
        <v>173</v>
      </c>
      <c r="Q9" s="374">
        <v>175</v>
      </c>
      <c r="R9" s="251"/>
      <c r="S9" s="429"/>
      <c r="T9" s="432"/>
      <c r="U9" s="402"/>
      <c r="V9" s="435"/>
      <c r="W9" s="400"/>
      <c r="X9" s="402"/>
    </row>
    <row r="10" spans="1:24">
      <c r="A10" s="440"/>
      <c r="B10" s="440"/>
      <c r="C10" s="373"/>
      <c r="D10" s="375"/>
      <c r="E10" s="440"/>
      <c r="F10" s="440"/>
      <c r="G10" s="373"/>
      <c r="H10" s="373"/>
      <c r="I10" s="375"/>
      <c r="J10" s="375"/>
      <c r="K10" s="375"/>
      <c r="L10" s="375"/>
      <c r="M10" s="375"/>
      <c r="N10" s="375"/>
      <c r="O10" s="375"/>
      <c r="P10" s="375"/>
      <c r="Q10" s="375"/>
      <c r="R10" s="152"/>
      <c r="S10" s="430"/>
      <c r="T10" s="433"/>
      <c r="U10" s="403"/>
      <c r="V10" s="436"/>
      <c r="W10" s="373"/>
      <c r="X10" s="403"/>
    </row>
    <row r="11" spans="1:24">
      <c r="A11" s="131">
        <v>1</v>
      </c>
      <c r="B11" s="127">
        <v>150</v>
      </c>
      <c r="C11" s="23">
        <v>394</v>
      </c>
      <c r="D11" s="21" t="str">
        <f>IF(C11=0," ",VLOOKUP(C11,[1]Женщины!B$1:I$65536,2,FALSE))</f>
        <v>Лайтинен Элина</v>
      </c>
      <c r="E11" s="175">
        <f>IF(C11=0," ",VLOOKUP($C11,[1]Женщины!$B$1:$H$65536,3,FALSE))</f>
        <v>34812</v>
      </c>
      <c r="F11" s="23" t="str">
        <f>IF(C11=0," ",IF(VLOOKUP($C11,[1]Женщины!$B$1:$H$65536,4,FALSE)=0," ",VLOOKUP($C11,[1]Женщины!$B$1:$H$65536,4,FALSE)))</f>
        <v>КМС</v>
      </c>
      <c r="G11" s="30" t="str">
        <f>IF(C11=0," ",VLOOKUP($C11,[1]Женщины!$B$1:$H$65536,5,FALSE))</f>
        <v>респ-ка Карелия</v>
      </c>
      <c r="H11" s="30" t="str">
        <f>IF(C11=0," ",VLOOKUP($C11,[1]Женщины!$B$1:$H$65536,6,FALSE))</f>
        <v>СДЮСШОР-3</v>
      </c>
      <c r="I11" s="205"/>
      <c r="J11" s="205" t="s">
        <v>286</v>
      </c>
      <c r="K11" s="23" t="s">
        <v>286</v>
      </c>
      <c r="L11" s="205" t="s">
        <v>286</v>
      </c>
      <c r="M11" s="205" t="s">
        <v>286</v>
      </c>
      <c r="N11" s="205" t="s">
        <v>286</v>
      </c>
      <c r="O11" s="205" t="s">
        <v>290</v>
      </c>
      <c r="P11" s="205" t="s">
        <v>286</v>
      </c>
      <c r="Q11" s="205" t="s">
        <v>287</v>
      </c>
      <c r="R11" s="205"/>
      <c r="S11" s="237">
        <v>1</v>
      </c>
      <c r="T11" s="237">
        <v>2</v>
      </c>
      <c r="U11" s="238">
        <v>1.73</v>
      </c>
      <c r="V11" s="26" t="str">
        <f>IF(U11=0," ",IF(U11&gt;=[1]Разряды!$D$41,[1]Разряды!$D$3,IF(U11&gt;=[1]Разряды!$E$41,[1]Разряды!$E$3,IF(U11&gt;=[1]Разряды!$F$41,[1]Разряды!$F$3,IF(U11&gt;=[1]Разряды!$G$41,[1]Разряды!$G$3,IF(U11&gt;=[1]Разряды!$H$41,[1]Разряды!$H$3,IF(U11&gt;=[1]Разряды!$I$41,[1]Разряды!$I$3,IF(U11&gt;=[1]Разряды!$J$41,[1]Разряды!$J$3,"б/р"))))))))</f>
        <v>кмс</v>
      </c>
      <c r="W11" s="26">
        <v>20</v>
      </c>
      <c r="X11" s="21" t="str">
        <f>IF(C11=0," ",VLOOKUP($C11,[1]Женщины!$B$1:$H$65536,7,FALSE))</f>
        <v>Лайтинен А.А.</v>
      </c>
    </row>
    <row r="12" spans="1:24">
      <c r="A12" s="131">
        <v>2</v>
      </c>
      <c r="B12" s="127">
        <v>150</v>
      </c>
      <c r="C12" s="23">
        <v>342</v>
      </c>
      <c r="D12" s="21" t="str">
        <f>IF(C12=0," ",VLOOKUP(C12,[1]Женщины!B$1:I$65536,2,FALSE))</f>
        <v>Прянишева Ольга</v>
      </c>
      <c r="E12" s="175">
        <f>IF(C12=0," ",VLOOKUP($C12,[1]Женщины!$B$1:$H$65536,3,FALSE))</f>
        <v>34789</v>
      </c>
      <c r="F12" s="23" t="str">
        <f>IF(C12=0," ",IF(VLOOKUP($C12,[1]Женщины!$B$1:$H$65536,4,FALSE)=0," ",VLOOKUP($C12,[1]Женщины!$B$1:$H$65536,4,FALSE)))</f>
        <v>1р</v>
      </c>
      <c r="G12" s="21" t="str">
        <f>IF(C12=0," ",VLOOKUP($C12,[1]Женщины!$B$1:$H$65536,5,FALSE))</f>
        <v>Ивановская</v>
      </c>
      <c r="H12" s="30" t="str">
        <f>IF(C12=0," ",VLOOKUP($C12,[1]Женщины!$B$1:$H$65536,6,FALSE))</f>
        <v>Кинешма, СДЮСШОР</v>
      </c>
      <c r="I12" s="205"/>
      <c r="J12" s="205" t="s">
        <v>286</v>
      </c>
      <c r="K12" s="23" t="s">
        <v>286</v>
      </c>
      <c r="L12" s="205" t="s">
        <v>286</v>
      </c>
      <c r="M12" s="205" t="s">
        <v>288</v>
      </c>
      <c r="N12" s="205" t="s">
        <v>286</v>
      </c>
      <c r="O12" s="205" t="s">
        <v>289</v>
      </c>
      <c r="P12" s="205"/>
      <c r="Q12" s="205"/>
      <c r="R12" s="205"/>
      <c r="S12" s="237">
        <v>1</v>
      </c>
      <c r="T12" s="237">
        <v>1</v>
      </c>
      <c r="U12" s="238">
        <v>1.67</v>
      </c>
      <c r="V12" s="26" t="str">
        <f>IF(U12=0," ",IF(U12&gt;=[1]Разряды!$D$41,[1]Разряды!$D$3,IF(U12&gt;=[1]Разряды!$E$41,[1]Разряды!$E$3,IF(U12&gt;=[1]Разряды!$F$41,[1]Разряды!$F$3,IF(U12&gt;=[1]Разряды!$G$41,[1]Разряды!$G$3,IF(U12&gt;=[1]Разряды!$H$41,[1]Разряды!$H$3,IF(U12&gt;=[1]Разряды!$I$41,[1]Разряды!$I$3,IF(U12&gt;=[1]Разряды!$J$41,[1]Разряды!$J$3,"б/р"))))))))</f>
        <v>1р</v>
      </c>
      <c r="W12" s="26">
        <v>17</v>
      </c>
      <c r="X12" s="21" t="str">
        <f>IF(C12=0," ",VLOOKUP($C12,[1]Женщины!$B$1:$H$65536,7,FALSE))</f>
        <v>Кузинов Н.В.</v>
      </c>
    </row>
    <row r="13" spans="1:24">
      <c r="A13" s="131">
        <v>3</v>
      </c>
      <c r="B13" s="127">
        <v>145</v>
      </c>
      <c r="C13" s="23">
        <v>349</v>
      </c>
      <c r="D13" s="21" t="str">
        <f>IF(C13=0," ",VLOOKUP(C13,[1]Женщины!B$1:I$65536,2,FALSE))</f>
        <v>Гурьянова Екатерина</v>
      </c>
      <c r="E13" s="175">
        <f>IF(C13=0," ",VLOOKUP($C13,[1]Женщины!$B$1:$H$65536,3,FALSE))</f>
        <v>35469</v>
      </c>
      <c r="F13" s="23" t="str">
        <f>IF(C13=0," ",IF(VLOOKUP($C13,[1]Женщины!$B$1:$H$65536,4,FALSE)=0," ",VLOOKUP($C13,[1]Женщины!$B$1:$H$65536,4,FALSE)))</f>
        <v>1р</v>
      </c>
      <c r="G13" s="21" t="str">
        <f>IF(C13=0," ",VLOOKUP($C13,[1]Женщины!$B$1:$H$65536,5,FALSE))</f>
        <v>Ивановская</v>
      </c>
      <c r="H13" s="30" t="str">
        <f>IF(C13=0," ",VLOOKUP($C13,[1]Женщины!$B$1:$H$65536,6,FALSE))</f>
        <v>Кинешма, СДЮСШОР</v>
      </c>
      <c r="I13" s="205" t="s">
        <v>286</v>
      </c>
      <c r="J13" s="205" t="s">
        <v>286</v>
      </c>
      <c r="K13" s="23" t="s">
        <v>286</v>
      </c>
      <c r="L13" s="205" t="s">
        <v>286</v>
      </c>
      <c r="M13" s="205" t="s">
        <v>290</v>
      </c>
      <c r="N13" s="205" t="s">
        <v>287</v>
      </c>
      <c r="O13" s="205"/>
      <c r="P13" s="205"/>
      <c r="Q13" s="205"/>
      <c r="R13" s="205"/>
      <c r="S13" s="237">
        <v>3</v>
      </c>
      <c r="T13" s="237">
        <v>2</v>
      </c>
      <c r="U13" s="238">
        <v>1.63</v>
      </c>
      <c r="V13" s="26" t="str">
        <f>IF(U13=0," ",IF(U13&gt;=[1]Разряды!$D$41,[1]Разряды!$D$3,IF(U13&gt;=[1]Разряды!$E$41,[1]Разряды!$E$3,IF(U13&gt;=[1]Разряды!$F$41,[1]Разряды!$F$3,IF(U13&gt;=[1]Разряды!$G$41,[1]Разряды!$G$3,IF(U13&gt;=[1]Разряды!$H$41,[1]Разряды!$H$3,IF(U13&gt;=[1]Разряды!$I$41,[1]Разряды!$I$3,IF(U13&gt;=[1]Разряды!$J$41,[1]Разряды!$J$3,"б/р"))))))))</f>
        <v>1р</v>
      </c>
      <c r="W13" s="26">
        <v>15</v>
      </c>
      <c r="X13" s="21" t="str">
        <f>IF(C13=0," ",VLOOKUP($C13,[1]Женщины!$B$1:$H$65536,7,FALSE))</f>
        <v>Кузинов Н.В.</v>
      </c>
    </row>
    <row r="14" spans="1:24">
      <c r="A14" s="66">
        <v>4</v>
      </c>
      <c r="B14" s="252">
        <v>150</v>
      </c>
      <c r="C14" s="23">
        <v>217</v>
      </c>
      <c r="D14" s="21" t="str">
        <f>IF(C14=0," ",VLOOKUP(C14,[1]Женщины!B$1:I$65536,2,FALSE))</f>
        <v>Великжанина Анастасия</v>
      </c>
      <c r="E14" s="175">
        <f>IF(C14=0," ",VLOOKUP($C14,[1]Женщины!$B$1:$H$65536,3,FALSE))</f>
        <v>35403</v>
      </c>
      <c r="F14" s="23" t="str">
        <f>IF(C14=0," ",IF(VLOOKUP($C14,[1]Женщины!$B$1:$H$65536,4,FALSE)=0," ",VLOOKUP($C14,[1]Женщины!$B$1:$H$65536,4,FALSE)))</f>
        <v>2р</v>
      </c>
      <c r="G14" s="21" t="str">
        <f>IF(C14=0," ",VLOOKUP($C14,[1]Женщины!$B$1:$H$65536,5,FALSE))</f>
        <v>Костромская</v>
      </c>
      <c r="H14" s="30" t="str">
        <f>IF(C14=0," ",VLOOKUP($C14,[1]Женщины!$B$1:$H$65536,6,FALSE))</f>
        <v>Шарья, СДЮСШОР</v>
      </c>
      <c r="I14" s="205"/>
      <c r="J14" s="205" t="s">
        <v>286</v>
      </c>
      <c r="K14" s="23" t="s">
        <v>290</v>
      </c>
      <c r="L14" s="205" t="s">
        <v>290</v>
      </c>
      <c r="M14" s="205" t="s">
        <v>287</v>
      </c>
      <c r="N14" s="205"/>
      <c r="O14" s="205"/>
      <c r="P14" s="205"/>
      <c r="Q14" s="205"/>
      <c r="R14" s="205"/>
      <c r="S14" s="237">
        <v>3</v>
      </c>
      <c r="T14" s="237">
        <v>4</v>
      </c>
      <c r="U14" s="238">
        <v>1.59</v>
      </c>
      <c r="V14" s="26" t="str">
        <f>IF(U14=0," ",IF(U14&gt;=[1]Разряды!$D$41,[1]Разряды!$D$3,IF(U14&gt;=[1]Разряды!$E$41,[1]Разряды!$E$3,IF(U14&gt;=[1]Разряды!$F$41,[1]Разряды!$F$3,IF(U14&gt;=[1]Разряды!$G$41,[1]Разряды!$G$3,IF(U14&gt;=[1]Разряды!$H$41,[1]Разряды!$H$3,IF(U14&gt;=[1]Разряды!$I$41,[1]Разряды!$I$3,IF(U14&gt;=[1]Разряды!$J$41,[1]Разряды!$J$3,"б/р"))))))))</f>
        <v>2р</v>
      </c>
      <c r="W14" s="26">
        <v>14</v>
      </c>
      <c r="X14" s="21" t="str">
        <f>IF(C14=0," ",VLOOKUP($C14,[1]Женщины!$B$1:$H$65536,7,FALSE))</f>
        <v>Александрова Л.Б.</v>
      </c>
    </row>
    <row r="15" spans="1:24" ht="16.5" thickBot="1">
      <c r="A15" s="42"/>
      <c r="B15" s="240"/>
      <c r="C15" s="213"/>
      <c r="D15" s="241"/>
      <c r="E15" s="211"/>
      <c r="F15" s="186"/>
      <c r="G15" s="186"/>
      <c r="H15" s="186"/>
      <c r="I15" s="242"/>
      <c r="J15" s="242"/>
      <c r="K15" s="211"/>
      <c r="L15" s="242"/>
      <c r="M15" s="242"/>
      <c r="N15" s="242"/>
      <c r="O15" s="242"/>
      <c r="P15" s="242"/>
      <c r="Q15" s="242"/>
      <c r="R15" s="242"/>
      <c r="S15" s="243"/>
      <c r="T15" s="243"/>
      <c r="U15" s="244"/>
      <c r="V15" s="209"/>
      <c r="W15" s="209"/>
      <c r="X15" s="213"/>
    </row>
    <row r="16" spans="1:24" ht="18.75" thickTop="1">
      <c r="A16" s="7"/>
      <c r="B16" s="204"/>
      <c r="C16" s="204"/>
      <c r="D16" s="162"/>
      <c r="E16" s="162"/>
      <c r="F16" s="162"/>
      <c r="G16" s="437" t="s">
        <v>34</v>
      </c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203"/>
      <c r="S16" s="416"/>
      <c r="T16" s="416"/>
      <c r="U16" s="416"/>
      <c r="V16" s="416"/>
      <c r="W16" s="416"/>
      <c r="X16" s="416"/>
    </row>
    <row r="17" spans="1:24" ht="18">
      <c r="A17" s="1" t="s">
        <v>296</v>
      </c>
      <c r="B17" s="236"/>
      <c r="C17" s="159"/>
      <c r="D17" s="162"/>
      <c r="E17" s="162"/>
      <c r="F17" s="162"/>
      <c r="G17" s="167"/>
      <c r="H17" s="167"/>
      <c r="I17" s="167"/>
      <c r="J17" s="167"/>
      <c r="K17" s="167"/>
      <c r="L17" s="228" t="s">
        <v>228</v>
      </c>
      <c r="M17" s="228"/>
      <c r="N17" s="228"/>
      <c r="O17" s="228"/>
      <c r="P17" s="228"/>
      <c r="Q17" s="228"/>
      <c r="R17" s="228"/>
      <c r="S17" s="246" t="s">
        <v>272</v>
      </c>
      <c r="T17" s="246"/>
      <c r="U17" s="246"/>
      <c r="V17" s="246"/>
      <c r="W17" s="246"/>
      <c r="X17" s="246"/>
    </row>
    <row r="18" spans="1:24" ht="18">
      <c r="A18" s="438" t="s">
        <v>17</v>
      </c>
      <c r="B18" s="438" t="s">
        <v>281</v>
      </c>
      <c r="C18" s="372" t="s">
        <v>231</v>
      </c>
      <c r="D18" s="401" t="s">
        <v>19</v>
      </c>
      <c r="E18" s="438" t="s">
        <v>233</v>
      </c>
      <c r="F18" s="438" t="s">
        <v>234</v>
      </c>
      <c r="G18" s="372" t="s">
        <v>22</v>
      </c>
      <c r="H18" s="372" t="s">
        <v>235</v>
      </c>
      <c r="I18" s="441" t="s">
        <v>282</v>
      </c>
      <c r="J18" s="442"/>
      <c r="K18" s="442"/>
      <c r="L18" s="442"/>
      <c r="M18" s="442"/>
      <c r="N18" s="442"/>
      <c r="O18" s="442"/>
      <c r="P18" s="442"/>
      <c r="Q18" s="442"/>
      <c r="R18" s="356"/>
      <c r="S18" s="428" t="s">
        <v>283</v>
      </c>
      <c r="T18" s="431" t="s">
        <v>284</v>
      </c>
      <c r="U18" s="401" t="s">
        <v>285</v>
      </c>
      <c r="V18" s="434" t="s">
        <v>25</v>
      </c>
      <c r="W18" s="379" t="s">
        <v>298</v>
      </c>
      <c r="X18" s="401" t="s">
        <v>27</v>
      </c>
    </row>
    <row r="19" spans="1:24">
      <c r="A19" s="439"/>
      <c r="B19" s="439"/>
      <c r="C19" s="400"/>
      <c r="D19" s="408"/>
      <c r="E19" s="439"/>
      <c r="F19" s="439"/>
      <c r="G19" s="400"/>
      <c r="H19" s="400"/>
      <c r="I19" s="374">
        <v>145</v>
      </c>
      <c r="J19" s="374">
        <v>150</v>
      </c>
      <c r="K19" s="374">
        <v>155</v>
      </c>
      <c r="L19" s="374">
        <v>159</v>
      </c>
      <c r="M19" s="374">
        <v>163</v>
      </c>
      <c r="N19" s="374">
        <v>167</v>
      </c>
      <c r="O19" s="374"/>
      <c r="P19" s="374"/>
      <c r="Q19" s="374"/>
      <c r="R19" s="251"/>
      <c r="S19" s="429"/>
      <c r="T19" s="432"/>
      <c r="U19" s="402"/>
      <c r="V19" s="435"/>
      <c r="W19" s="400"/>
      <c r="X19" s="402"/>
    </row>
    <row r="20" spans="1:24">
      <c r="A20" s="440"/>
      <c r="B20" s="440"/>
      <c r="C20" s="373"/>
      <c r="D20" s="375"/>
      <c r="E20" s="440"/>
      <c r="F20" s="440"/>
      <c r="G20" s="373"/>
      <c r="H20" s="373"/>
      <c r="I20" s="375"/>
      <c r="J20" s="375"/>
      <c r="K20" s="375"/>
      <c r="L20" s="375"/>
      <c r="M20" s="375"/>
      <c r="N20" s="375"/>
      <c r="O20" s="375"/>
      <c r="P20" s="375"/>
      <c r="Q20" s="375"/>
      <c r="R20" s="152"/>
      <c r="S20" s="430"/>
      <c r="T20" s="433"/>
      <c r="U20" s="403"/>
      <c r="V20" s="436"/>
      <c r="W20" s="373"/>
      <c r="X20" s="403"/>
    </row>
    <row r="21" spans="1:24">
      <c r="A21" s="131">
        <v>1</v>
      </c>
      <c r="B21" s="127">
        <v>145</v>
      </c>
      <c r="C21" s="26">
        <v>369</v>
      </c>
      <c r="D21" s="21" t="str">
        <f>IF(C21=0," ",VLOOKUP(C21,[1]Женщины!B$1:I$65536,2,FALSE))</f>
        <v>Иванова Елизавета</v>
      </c>
      <c r="E21" s="175">
        <f>IF(C21=0," ",VLOOKUP($C21,[1]Женщины!$B$1:$H$65536,3,FALSE))</f>
        <v>34585</v>
      </c>
      <c r="F21" s="23" t="str">
        <f>IF(C21=0," ",IF(VLOOKUP($C21,[1]Женщины!$B$1:$H$65536,4,FALSE)=0," ",VLOOKUP($C21,[1]Женщины!$B$1:$H$65536,4,FALSE)))</f>
        <v>1р</v>
      </c>
      <c r="G21" s="21" t="str">
        <f>IF(C21=0," ",VLOOKUP($C21,[1]Женщины!$B$1:$H$65536,5,FALSE))</f>
        <v>Псковская</v>
      </c>
      <c r="H21" s="30" t="str">
        <f>IF(C21=0," ",VLOOKUP($C21,[1]Женщины!$B$1:$H$65536,6,FALSE))</f>
        <v>Великие Луки, ДЮСШ-1, "Атлетика"</v>
      </c>
      <c r="I21" s="205" t="s">
        <v>286</v>
      </c>
      <c r="J21" s="205" t="s">
        <v>288</v>
      </c>
      <c r="K21" s="23" t="s">
        <v>288</v>
      </c>
      <c r="L21" s="205" t="s">
        <v>288</v>
      </c>
      <c r="M21" s="205" t="s">
        <v>287</v>
      </c>
      <c r="N21" s="205"/>
      <c r="O21" s="205"/>
      <c r="P21" s="205"/>
      <c r="Q21" s="205"/>
      <c r="R21" s="205"/>
      <c r="S21" s="237">
        <v>2</v>
      </c>
      <c r="T21" s="237">
        <v>3</v>
      </c>
      <c r="U21" s="238">
        <v>1.59</v>
      </c>
      <c r="V21" s="26" t="str">
        <f>IF(U21=0," ",IF(U21&gt;=[1]Разряды!$D$41,[1]Разряды!$D$3,IF(U21&gt;=[1]Разряды!$E$41,[1]Разряды!$E$3,IF(U21&gt;=[1]Разряды!$F$41,[1]Разряды!$F$3,IF(U21&gt;=[1]Разряды!$G$41,[1]Разряды!$G$3,IF(U21&gt;=[1]Разряды!$H$41,[1]Разряды!$H$3,IF(U21&gt;=[1]Разряды!$I$41,[1]Разряды!$I$3,IF(U21&gt;=[1]Разряды!$J$41,[1]Разряды!$J$3,"б/р"))))))))</f>
        <v>2р</v>
      </c>
      <c r="W21" s="26">
        <v>20</v>
      </c>
      <c r="X21" s="21" t="str">
        <f>IF(C21=0," ",VLOOKUP($C21,[1]Женщины!$B$1:$H$65536,7,FALSE))</f>
        <v>Смирнов А.А.</v>
      </c>
    </row>
    <row r="22" spans="1:24" ht="16.5" thickBot="1">
      <c r="A22" s="42"/>
      <c r="B22" s="240"/>
      <c r="C22" s="213"/>
      <c r="D22" s="241"/>
      <c r="E22" s="211"/>
      <c r="F22" s="186"/>
      <c r="G22" s="186"/>
      <c r="H22" s="186"/>
      <c r="I22" s="242"/>
      <c r="J22" s="242"/>
      <c r="K22" s="211"/>
      <c r="L22" s="242"/>
      <c r="M22" s="242"/>
      <c r="N22" s="242"/>
      <c r="O22" s="242"/>
      <c r="P22" s="242"/>
      <c r="Q22" s="242"/>
      <c r="R22" s="242"/>
      <c r="S22" s="243"/>
      <c r="T22" s="243"/>
      <c r="U22" s="244"/>
      <c r="V22" s="209"/>
      <c r="W22" s="209"/>
      <c r="X22" s="213"/>
    </row>
    <row r="23" spans="1:24" ht="18.75" thickTop="1">
      <c r="A23" s="7"/>
      <c r="B23" s="204"/>
      <c r="C23" s="204"/>
      <c r="D23" s="162"/>
      <c r="E23" s="162"/>
      <c r="F23" s="162"/>
      <c r="G23" s="437" t="s">
        <v>41</v>
      </c>
      <c r="H23" s="437"/>
      <c r="I23" s="437"/>
      <c r="J23" s="437"/>
      <c r="K23" s="437"/>
      <c r="L23" s="437"/>
      <c r="M23" s="437"/>
      <c r="N23" s="437"/>
      <c r="O23" s="437"/>
      <c r="P23" s="437"/>
      <c r="Q23" s="437"/>
      <c r="R23" s="203"/>
      <c r="S23" s="416"/>
      <c r="T23" s="416"/>
      <c r="U23" s="416"/>
      <c r="V23" s="416"/>
      <c r="W23" s="416"/>
      <c r="X23" s="416"/>
    </row>
    <row r="24" spans="1:24" ht="18">
      <c r="A24" s="1" t="s">
        <v>296</v>
      </c>
      <c r="B24" s="236"/>
      <c r="C24" s="159"/>
      <c r="D24" s="162"/>
      <c r="E24" s="162"/>
      <c r="F24" s="162"/>
      <c r="G24" s="167"/>
      <c r="H24" s="167"/>
      <c r="I24" s="167"/>
      <c r="J24" s="167"/>
      <c r="K24" s="167"/>
      <c r="L24" s="443"/>
      <c r="M24" s="443"/>
      <c r="N24" s="443"/>
      <c r="O24" s="443"/>
      <c r="P24" s="443"/>
      <c r="Q24" s="443"/>
      <c r="R24" s="443"/>
      <c r="S24" s="443"/>
      <c r="T24" s="443"/>
      <c r="U24" s="443"/>
      <c r="V24" s="444"/>
      <c r="W24" s="444"/>
      <c r="X24" s="444"/>
    </row>
    <row r="25" spans="1:24" ht="18">
      <c r="A25" s="438" t="s">
        <v>17</v>
      </c>
      <c r="B25" s="438" t="s">
        <v>281</v>
      </c>
      <c r="C25" s="372" t="s">
        <v>231</v>
      </c>
      <c r="D25" s="401" t="s">
        <v>19</v>
      </c>
      <c r="E25" s="438" t="s">
        <v>233</v>
      </c>
      <c r="F25" s="438" t="s">
        <v>234</v>
      </c>
      <c r="G25" s="372" t="s">
        <v>22</v>
      </c>
      <c r="H25" s="372" t="s">
        <v>235</v>
      </c>
      <c r="I25" s="441" t="s">
        <v>282</v>
      </c>
      <c r="J25" s="442"/>
      <c r="K25" s="442"/>
      <c r="L25" s="442"/>
      <c r="M25" s="442"/>
      <c r="N25" s="442"/>
      <c r="O25" s="442"/>
      <c r="P25" s="442"/>
      <c r="Q25" s="442"/>
      <c r="R25" s="250"/>
      <c r="S25" s="428" t="s">
        <v>283</v>
      </c>
      <c r="T25" s="431" t="s">
        <v>284</v>
      </c>
      <c r="U25" s="401" t="s">
        <v>285</v>
      </c>
      <c r="V25" s="434" t="s">
        <v>25</v>
      </c>
      <c r="W25" s="379" t="s">
        <v>298</v>
      </c>
      <c r="X25" s="401" t="s">
        <v>27</v>
      </c>
    </row>
    <row r="26" spans="1:24">
      <c r="A26" s="439"/>
      <c r="B26" s="439"/>
      <c r="C26" s="400"/>
      <c r="D26" s="408"/>
      <c r="E26" s="439"/>
      <c r="F26" s="439"/>
      <c r="G26" s="400"/>
      <c r="H26" s="400"/>
      <c r="I26" s="374">
        <v>145</v>
      </c>
      <c r="J26" s="374">
        <v>150</v>
      </c>
      <c r="K26" s="374">
        <v>155</v>
      </c>
      <c r="L26" s="374">
        <v>159</v>
      </c>
      <c r="M26" s="374">
        <v>163</v>
      </c>
      <c r="N26" s="374">
        <v>167</v>
      </c>
      <c r="O26" s="374">
        <v>171</v>
      </c>
      <c r="P26" s="374"/>
      <c r="Q26" s="374"/>
      <c r="R26" s="13"/>
      <c r="S26" s="429"/>
      <c r="T26" s="432"/>
      <c r="U26" s="402"/>
      <c r="V26" s="435"/>
      <c r="W26" s="400"/>
      <c r="X26" s="402"/>
    </row>
    <row r="27" spans="1:24">
      <c r="A27" s="440"/>
      <c r="B27" s="440"/>
      <c r="C27" s="373"/>
      <c r="D27" s="375"/>
      <c r="E27" s="440"/>
      <c r="F27" s="440"/>
      <c r="G27" s="373"/>
      <c r="H27" s="373"/>
      <c r="I27" s="375"/>
      <c r="J27" s="375"/>
      <c r="K27" s="375"/>
      <c r="L27" s="375"/>
      <c r="M27" s="375"/>
      <c r="N27" s="375"/>
      <c r="O27" s="375"/>
      <c r="P27" s="375"/>
      <c r="Q27" s="375"/>
      <c r="R27" s="152"/>
      <c r="S27" s="430"/>
      <c r="T27" s="433"/>
      <c r="U27" s="403"/>
      <c r="V27" s="436"/>
      <c r="W27" s="373"/>
      <c r="X27" s="403"/>
    </row>
    <row r="28" spans="1:24" ht="31.5" customHeight="1">
      <c r="A28" s="19">
        <v>1</v>
      </c>
      <c r="B28" s="99">
        <v>150</v>
      </c>
      <c r="C28" s="52">
        <v>405</v>
      </c>
      <c r="D28" s="50" t="str">
        <f>IF(C28=0," ",VLOOKUP(C28,[1]Женщины!B$1:I$65536,2,FALSE))</f>
        <v>Самульская Евгения</v>
      </c>
      <c r="E28" s="181">
        <f>IF(C28=0," ",VLOOKUP($C28,[1]Женщины!$B$1:$H$65536,3,FALSE))</f>
        <v>33822</v>
      </c>
      <c r="F28" s="52" t="str">
        <f>IF(C28=0," ",IF(VLOOKUP($C28,[1]Женщины!$B$1:$H$65536,4,FALSE)=0," ",VLOOKUP($C28,[1]Женщины!$B$1:$H$65536,4,FALSE)))</f>
        <v>КМС</v>
      </c>
      <c r="G28" s="55" t="str">
        <f>IF(C28=0," ",VLOOKUP($C28,[1]Женщины!$B$1:$H$65536,5,FALSE))</f>
        <v>респ-ка Карелия</v>
      </c>
      <c r="H28" s="50" t="str">
        <f>IF(C28=0," ",VLOOKUP($C28,[1]Женщины!$B$1:$H$65536,6,FALSE))</f>
        <v>СДЮСШОР-3</v>
      </c>
      <c r="I28" s="221"/>
      <c r="J28" s="221" t="s">
        <v>286</v>
      </c>
      <c r="K28" s="52" t="s">
        <v>286</v>
      </c>
      <c r="L28" s="221" t="s">
        <v>286</v>
      </c>
      <c r="M28" s="221" t="s">
        <v>286</v>
      </c>
      <c r="N28" s="221" t="s">
        <v>287</v>
      </c>
      <c r="O28" s="221"/>
      <c r="P28" s="221"/>
      <c r="Q28" s="221"/>
      <c r="R28" s="221"/>
      <c r="S28" s="253">
        <v>1</v>
      </c>
      <c r="T28" s="253">
        <v>0</v>
      </c>
      <c r="U28" s="254">
        <v>1.63</v>
      </c>
      <c r="V28" s="29" t="str">
        <f>IF(U28=0," ",IF(U28&gt;=[1]Разряды!$D$41,[1]Разряды!$D$3,IF(U28&gt;=[1]Разряды!$E$41,[1]Разряды!$E$3,IF(U28&gt;=[1]Разряды!$F$41,[1]Разряды!$F$3,IF(U28&gt;=[1]Разряды!$G$41,[1]Разряды!$G$3,IF(U28&gt;=[1]Разряды!$H$41,[1]Разряды!$H$3,IF(U28&gt;=[1]Разряды!$I$41,[1]Разряды!$I$3,IF(U28&gt;=[1]Разряды!$J$41,[1]Разряды!$J$3,"б/р"))))))))</f>
        <v>1р</v>
      </c>
      <c r="W28" s="29">
        <v>20</v>
      </c>
      <c r="X28" s="255" t="str">
        <f>IF(C28=0," ",VLOOKUP($C28,[1]Женщины!$B$1:$H$65536,7,FALSE))</f>
        <v>Кишкин А.Ю., Зимон О.В., Воробьёв С.А.</v>
      </c>
    </row>
    <row r="29" spans="1:24" ht="16.5" thickBot="1">
      <c r="A29" s="42"/>
      <c r="B29" s="240"/>
      <c r="C29" s="213"/>
      <c r="D29" s="241"/>
      <c r="E29" s="211"/>
      <c r="F29" s="186"/>
      <c r="G29" s="186"/>
      <c r="H29" s="186"/>
      <c r="I29" s="242"/>
      <c r="J29" s="242"/>
      <c r="K29" s="211"/>
      <c r="L29" s="242"/>
      <c r="M29" s="242"/>
      <c r="N29" s="242"/>
      <c r="O29" s="242"/>
      <c r="P29" s="242"/>
      <c r="Q29" s="242"/>
      <c r="R29" s="242"/>
      <c r="S29" s="243"/>
      <c r="T29" s="243"/>
      <c r="U29" s="244"/>
      <c r="V29" s="209"/>
      <c r="W29" s="209"/>
      <c r="X29" s="213"/>
    </row>
    <row r="30" spans="1:24" ht="18.75" thickTop="1">
      <c r="A30" s="7"/>
      <c r="B30" s="204"/>
      <c r="C30" s="204"/>
      <c r="D30" s="162"/>
      <c r="E30" s="162"/>
      <c r="F30" s="162"/>
      <c r="G30" s="437" t="s">
        <v>43</v>
      </c>
      <c r="H30" s="437"/>
      <c r="I30" s="437"/>
      <c r="J30" s="437"/>
      <c r="K30" s="437"/>
      <c r="L30" s="437"/>
      <c r="M30" s="437"/>
      <c r="N30" s="437"/>
      <c r="O30" s="437"/>
      <c r="P30" s="437"/>
      <c r="Q30" s="437"/>
      <c r="R30" s="203"/>
      <c r="S30" s="416"/>
      <c r="T30" s="416"/>
      <c r="U30" s="416"/>
      <c r="V30" s="416"/>
      <c r="W30" s="416"/>
      <c r="X30" s="416"/>
    </row>
    <row r="31" spans="1:24" ht="18">
      <c r="A31" s="1" t="s">
        <v>296</v>
      </c>
      <c r="B31" s="236"/>
      <c r="C31" s="159"/>
      <c r="D31" s="162"/>
      <c r="E31" s="162"/>
      <c r="F31" s="162"/>
      <c r="G31" s="167"/>
      <c r="H31" s="167"/>
      <c r="I31" s="167"/>
      <c r="J31" s="167"/>
      <c r="K31" s="167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4"/>
      <c r="W31" s="444"/>
      <c r="X31" s="444"/>
    </row>
    <row r="32" spans="1:24" ht="18">
      <c r="A32" s="438" t="s">
        <v>17</v>
      </c>
      <c r="B32" s="438" t="s">
        <v>281</v>
      </c>
      <c r="C32" s="372" t="s">
        <v>231</v>
      </c>
      <c r="D32" s="401" t="s">
        <v>19</v>
      </c>
      <c r="E32" s="438" t="s">
        <v>233</v>
      </c>
      <c r="F32" s="438" t="s">
        <v>234</v>
      </c>
      <c r="G32" s="372" t="s">
        <v>22</v>
      </c>
      <c r="H32" s="372" t="s">
        <v>235</v>
      </c>
      <c r="I32" s="441" t="s">
        <v>282</v>
      </c>
      <c r="J32" s="442"/>
      <c r="K32" s="442"/>
      <c r="L32" s="442"/>
      <c r="M32" s="442"/>
      <c r="N32" s="442"/>
      <c r="O32" s="442"/>
      <c r="P32" s="442"/>
      <c r="Q32" s="442"/>
      <c r="R32" s="356"/>
      <c r="S32" s="428" t="s">
        <v>283</v>
      </c>
      <c r="T32" s="431" t="s">
        <v>284</v>
      </c>
      <c r="U32" s="401" t="s">
        <v>285</v>
      </c>
      <c r="V32" s="434" t="s">
        <v>25</v>
      </c>
      <c r="W32" s="379" t="s">
        <v>298</v>
      </c>
      <c r="X32" s="401" t="s">
        <v>27</v>
      </c>
    </row>
    <row r="33" spans="1:24">
      <c r="A33" s="439"/>
      <c r="B33" s="439"/>
      <c r="C33" s="400"/>
      <c r="D33" s="408"/>
      <c r="E33" s="439"/>
      <c r="F33" s="439"/>
      <c r="G33" s="400"/>
      <c r="H33" s="400"/>
      <c r="I33" s="374">
        <v>145</v>
      </c>
      <c r="J33" s="374">
        <v>150</v>
      </c>
      <c r="K33" s="374">
        <v>155</v>
      </c>
      <c r="L33" s="374">
        <v>159</v>
      </c>
      <c r="M33" s="374">
        <v>163</v>
      </c>
      <c r="N33" s="374">
        <v>167</v>
      </c>
      <c r="O33" s="374">
        <v>171</v>
      </c>
      <c r="P33" s="374">
        <v>173</v>
      </c>
      <c r="Q33" s="374">
        <v>175</v>
      </c>
      <c r="R33" s="251"/>
      <c r="S33" s="429"/>
      <c r="T33" s="432"/>
      <c r="U33" s="402"/>
      <c r="V33" s="435"/>
      <c r="W33" s="400"/>
      <c r="X33" s="402"/>
    </row>
    <row r="34" spans="1:24">
      <c r="A34" s="440"/>
      <c r="B34" s="440"/>
      <c r="C34" s="373"/>
      <c r="D34" s="375"/>
      <c r="E34" s="440"/>
      <c r="F34" s="440"/>
      <c r="G34" s="373"/>
      <c r="H34" s="373"/>
      <c r="I34" s="375"/>
      <c r="J34" s="375"/>
      <c r="K34" s="375"/>
      <c r="L34" s="375"/>
      <c r="M34" s="375"/>
      <c r="N34" s="375"/>
      <c r="O34" s="375"/>
      <c r="P34" s="375"/>
      <c r="Q34" s="375"/>
      <c r="R34" s="152"/>
      <c r="S34" s="430"/>
      <c r="T34" s="433"/>
      <c r="U34" s="403"/>
      <c r="V34" s="436"/>
      <c r="W34" s="373"/>
      <c r="X34" s="403"/>
    </row>
    <row r="35" spans="1:24">
      <c r="A35" s="131">
        <v>1</v>
      </c>
      <c r="B35" s="127">
        <v>145</v>
      </c>
      <c r="C35" s="26">
        <v>225</v>
      </c>
      <c r="D35" s="21" t="str">
        <f>IF(C35=0," ",VLOOKUP(C35,[1]Женщины!B$1:I$65536,2,FALSE))</f>
        <v>Куликова Анастасия</v>
      </c>
      <c r="E35" s="27">
        <f>IF(C35=0," ",VLOOKUP($C35,[1]Женщины!$B$1:$H$65536,3,FALSE))</f>
        <v>32270</v>
      </c>
      <c r="F35" s="23" t="str">
        <f>IF(C35=0," ",IF(VLOOKUP($C35,[1]Женщины!$B$1:$H$65536,4,FALSE)=0," ",VLOOKUP($C35,[1]Женщины!$B$1:$H$65536,4,FALSE)))</f>
        <v>1р</v>
      </c>
      <c r="G35" s="21" t="str">
        <f>IF(C35=0," ",VLOOKUP($C35,[1]Женщины!$B$1:$H$65536,5,FALSE))</f>
        <v>Костромская</v>
      </c>
      <c r="H35" s="21" t="str">
        <f>IF(C35=0," ",VLOOKUP($C35,[1]Женщины!$B$1:$H$65536,6,FALSE))</f>
        <v>Кострома, КОСДЮСШОР</v>
      </c>
      <c r="I35" s="205" t="s">
        <v>286</v>
      </c>
      <c r="J35" s="205" t="s">
        <v>286</v>
      </c>
      <c r="K35" s="23" t="s">
        <v>286</v>
      </c>
      <c r="L35" s="205" t="s">
        <v>286</v>
      </c>
      <c r="M35" s="205" t="s">
        <v>288</v>
      </c>
      <c r="N35" s="205" t="s">
        <v>287</v>
      </c>
      <c r="O35" s="205"/>
      <c r="P35" s="205"/>
      <c r="Q35" s="205"/>
      <c r="R35" s="205"/>
      <c r="S35" s="237">
        <v>2</v>
      </c>
      <c r="T35" s="237">
        <v>1</v>
      </c>
      <c r="U35" s="238">
        <v>1.63</v>
      </c>
      <c r="V35" s="26" t="str">
        <f>IF(U35=0," ",IF(U35&gt;=[1]Разряды!$D$41,[1]Разряды!$D$3,IF(U35&gt;=[1]Разряды!$E$41,[1]Разряды!$E$3,IF(U35&gt;=[1]Разряды!$F$41,[1]Разряды!$F$3,IF(U35&gt;=[1]Разряды!$G$41,[1]Разряды!$G$3,IF(U35&gt;=[1]Разряды!$H$41,[1]Разряды!$H$3,IF(U35&gt;=[1]Разряды!$I$41,[1]Разряды!$I$3,IF(U35&gt;=[1]Разряды!$J$41,[1]Разряды!$J$3,"б/р"))))))))</f>
        <v>1р</v>
      </c>
      <c r="W35" s="26">
        <v>0</v>
      </c>
      <c r="X35" s="21" t="str">
        <f>IF(C35=0," ",VLOOKUP($C35,[1]Женщины!$B$1:$H$65536,7,FALSE))</f>
        <v>КУликов В.Б.</v>
      </c>
    </row>
    <row r="36" spans="1:24" ht="16.5" thickBot="1">
      <c r="A36" s="42"/>
      <c r="B36" s="240"/>
      <c r="C36" s="213"/>
      <c r="D36" s="241"/>
      <c r="E36" s="211"/>
      <c r="F36" s="186"/>
      <c r="G36" s="186"/>
      <c r="H36" s="186"/>
      <c r="I36" s="242"/>
      <c r="J36" s="242"/>
      <c r="K36" s="211"/>
      <c r="L36" s="242"/>
      <c r="M36" s="242"/>
      <c r="N36" s="242"/>
      <c r="O36" s="242"/>
      <c r="P36" s="242"/>
      <c r="Q36" s="242"/>
      <c r="R36" s="242"/>
      <c r="S36" s="243"/>
      <c r="T36" s="243"/>
      <c r="U36" s="244"/>
      <c r="V36" s="209"/>
      <c r="W36" s="209"/>
      <c r="X36" s="213"/>
    </row>
    <row r="37" spans="1:24" ht="15.75" thickTop="1">
      <c r="A37" s="445"/>
      <c r="B37" s="445"/>
      <c r="C37" s="445"/>
      <c r="D37" s="445"/>
      <c r="E37" s="445"/>
      <c r="F37" s="445"/>
      <c r="G37" s="445"/>
      <c r="H37" s="445"/>
      <c r="I37" s="445"/>
      <c r="J37" s="445"/>
      <c r="K37" s="445"/>
      <c r="L37" s="445"/>
      <c r="M37" s="445"/>
      <c r="N37" s="445"/>
      <c r="O37" s="445"/>
      <c r="P37" s="445"/>
      <c r="Q37" s="445"/>
      <c r="R37" s="445"/>
      <c r="S37" s="445"/>
      <c r="T37" s="445"/>
    </row>
    <row r="38" spans="1:24" ht="15.75">
      <c r="A38" s="92"/>
      <c r="B38" s="230"/>
      <c r="C38" s="218"/>
      <c r="D38" s="245"/>
      <c r="E38" s="216"/>
      <c r="F38" s="93"/>
      <c r="G38" s="93"/>
      <c r="H38" s="93"/>
      <c r="I38" s="216"/>
      <c r="J38" s="216"/>
      <c r="K38" s="216"/>
      <c r="L38" s="216"/>
      <c r="M38" s="216"/>
      <c r="N38" s="216"/>
      <c r="O38" s="216"/>
      <c r="P38" s="216"/>
      <c r="Q38" s="214"/>
      <c r="R38" s="214"/>
      <c r="S38" s="214"/>
      <c r="T38" s="214"/>
      <c r="U38" s="214"/>
      <c r="V38" s="214"/>
      <c r="W38" s="214"/>
      <c r="X38" s="218"/>
    </row>
    <row r="39" spans="1:24" ht="22.5">
      <c r="A39" s="256"/>
      <c r="B39" s="256"/>
      <c r="C39" s="256"/>
      <c r="D39" s="256"/>
      <c r="E39" s="382" t="s">
        <v>1</v>
      </c>
      <c r="F39" s="382"/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V39" s="382"/>
      <c r="W39" s="382"/>
      <c r="X39" s="382"/>
    </row>
    <row r="40" spans="1:24" ht="20.25">
      <c r="A40" s="1" t="s">
        <v>299</v>
      </c>
      <c r="B40" s="225"/>
      <c r="C40" s="225"/>
      <c r="D40" s="225"/>
      <c r="E40" s="383" t="s">
        <v>3</v>
      </c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</row>
    <row r="41" spans="1:24" ht="15.75">
      <c r="A41" s="1" t="s">
        <v>300</v>
      </c>
      <c r="B41" s="158"/>
      <c r="C41" s="158"/>
      <c r="D41" s="158"/>
      <c r="E41" s="418" t="s">
        <v>222</v>
      </c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</row>
    <row r="42" spans="1:24" ht="18">
      <c r="A42" s="1" t="s">
        <v>301</v>
      </c>
      <c r="B42" s="159"/>
      <c r="C42" s="159"/>
      <c r="D42" s="159"/>
      <c r="E42" s="412" t="s">
        <v>294</v>
      </c>
      <c r="F42" s="412"/>
      <c r="G42" s="412"/>
      <c r="H42" s="412"/>
      <c r="I42" s="412"/>
      <c r="J42" s="412"/>
      <c r="K42" s="412"/>
      <c r="L42" s="412"/>
      <c r="M42" s="412"/>
      <c r="N42" s="412"/>
      <c r="O42" s="412"/>
      <c r="P42" s="412"/>
      <c r="Q42" s="412"/>
      <c r="R42" s="412"/>
      <c r="S42" s="412"/>
      <c r="T42" s="412"/>
      <c r="U42" s="412"/>
      <c r="V42" s="412"/>
      <c r="W42" s="412"/>
      <c r="X42" s="412"/>
    </row>
    <row r="43" spans="1:24" ht="18">
      <c r="A43" s="7" t="s">
        <v>302</v>
      </c>
      <c r="B43" s="204"/>
      <c r="C43" s="204"/>
      <c r="D43" s="162"/>
      <c r="E43" s="162"/>
      <c r="F43" s="162"/>
      <c r="G43" s="437" t="s">
        <v>51</v>
      </c>
      <c r="H43" s="437"/>
      <c r="I43" s="437"/>
      <c r="J43" s="437"/>
      <c r="K43" s="437"/>
      <c r="L43" s="437"/>
      <c r="M43" s="437"/>
      <c r="N43" s="437"/>
      <c r="O43" s="437"/>
      <c r="P43" s="437"/>
      <c r="Q43" s="437"/>
      <c r="R43" s="203"/>
      <c r="S43" s="6" t="s">
        <v>10</v>
      </c>
      <c r="T43" s="6"/>
      <c r="U43" s="6"/>
      <c r="V43" s="6"/>
      <c r="W43" s="6"/>
      <c r="X43" s="6"/>
    </row>
    <row r="44" spans="1:24" ht="18">
      <c r="A44" s="1" t="s">
        <v>303</v>
      </c>
      <c r="B44" s="236"/>
      <c r="C44" s="159"/>
      <c r="D44" s="162"/>
      <c r="E44" s="1"/>
      <c r="F44" s="162"/>
      <c r="G44" s="167"/>
      <c r="H44" s="167"/>
      <c r="I44" s="167"/>
      <c r="J44" s="167"/>
      <c r="K44" s="167"/>
      <c r="L44" s="228" t="s">
        <v>228</v>
      </c>
      <c r="M44" s="228"/>
      <c r="N44" s="228"/>
      <c r="O44" s="228"/>
      <c r="P44" s="228"/>
      <c r="Q44" s="228"/>
      <c r="R44" s="228"/>
      <c r="S44" s="246"/>
      <c r="T44" s="246" t="s">
        <v>304</v>
      </c>
      <c r="U44" s="228"/>
      <c r="V44" s="246"/>
      <c r="W44" s="246"/>
      <c r="X44" s="246"/>
    </row>
    <row r="45" spans="1:24" ht="18">
      <c r="A45" s="438" t="s">
        <v>17</v>
      </c>
      <c r="B45" s="438" t="s">
        <v>281</v>
      </c>
      <c r="C45" s="372" t="s">
        <v>231</v>
      </c>
      <c r="D45" s="401" t="s">
        <v>19</v>
      </c>
      <c r="E45" s="438" t="s">
        <v>233</v>
      </c>
      <c r="F45" s="438" t="s">
        <v>234</v>
      </c>
      <c r="G45" s="372" t="s">
        <v>22</v>
      </c>
      <c r="H45" s="372" t="s">
        <v>235</v>
      </c>
      <c r="I45" s="441" t="s">
        <v>282</v>
      </c>
      <c r="J45" s="442"/>
      <c r="K45" s="442"/>
      <c r="L45" s="442"/>
      <c r="M45" s="442"/>
      <c r="N45" s="442"/>
      <c r="O45" s="442"/>
      <c r="P45" s="442"/>
      <c r="Q45" s="442"/>
      <c r="R45" s="356"/>
      <c r="S45" s="428" t="s">
        <v>283</v>
      </c>
      <c r="T45" s="431" t="s">
        <v>284</v>
      </c>
      <c r="U45" s="401" t="s">
        <v>285</v>
      </c>
      <c r="V45" s="434" t="s">
        <v>25</v>
      </c>
      <c r="W45" s="379" t="s">
        <v>298</v>
      </c>
      <c r="X45" s="401" t="s">
        <v>27</v>
      </c>
    </row>
    <row r="46" spans="1:24">
      <c r="A46" s="439"/>
      <c r="B46" s="439"/>
      <c r="C46" s="400"/>
      <c r="D46" s="408"/>
      <c r="E46" s="439"/>
      <c r="F46" s="439"/>
      <c r="G46" s="400"/>
      <c r="H46" s="400"/>
      <c r="I46" s="374">
        <v>160</v>
      </c>
      <c r="J46" s="374">
        <v>165</v>
      </c>
      <c r="K46" s="374">
        <v>170</v>
      </c>
      <c r="L46" s="374">
        <v>175</v>
      </c>
      <c r="M46" s="374">
        <v>180</v>
      </c>
      <c r="N46" s="374">
        <v>185</v>
      </c>
      <c r="O46" s="374">
        <v>190</v>
      </c>
      <c r="P46" s="374">
        <v>194</v>
      </c>
      <c r="Q46" s="374"/>
      <c r="R46" s="251"/>
      <c r="S46" s="429"/>
      <c r="T46" s="432"/>
      <c r="U46" s="402"/>
      <c r="V46" s="435"/>
      <c r="W46" s="400"/>
      <c r="X46" s="402"/>
    </row>
    <row r="47" spans="1:24">
      <c r="A47" s="440"/>
      <c r="B47" s="440"/>
      <c r="C47" s="373"/>
      <c r="D47" s="375"/>
      <c r="E47" s="440"/>
      <c r="F47" s="440"/>
      <c r="G47" s="373"/>
      <c r="H47" s="373"/>
      <c r="I47" s="375"/>
      <c r="J47" s="375"/>
      <c r="K47" s="375"/>
      <c r="L47" s="375"/>
      <c r="M47" s="375"/>
      <c r="N47" s="375"/>
      <c r="O47" s="375"/>
      <c r="P47" s="375"/>
      <c r="Q47" s="375"/>
      <c r="R47" s="152"/>
      <c r="S47" s="430"/>
      <c r="T47" s="433"/>
      <c r="U47" s="403"/>
      <c r="V47" s="436"/>
      <c r="W47" s="373"/>
      <c r="X47" s="403"/>
    </row>
    <row r="48" spans="1:24">
      <c r="A48" s="131">
        <v>1</v>
      </c>
      <c r="B48" s="127">
        <v>180</v>
      </c>
      <c r="C48" s="26">
        <v>373</v>
      </c>
      <c r="D48" s="21" t="str">
        <f>IF(C48=0," ",VLOOKUP(C48,[1]Спортсмены!B$1:I$65536,2,FALSE))</f>
        <v>Клементьев Павел</v>
      </c>
      <c r="E48" s="175">
        <f>IF(C48=0," ",VLOOKUP($C48,[1]Спортсмены!$B$1:$H$65536,3,FALSE))</f>
        <v>34795</v>
      </c>
      <c r="F48" s="23" t="str">
        <f>IF(C48=0," ",IF(VLOOKUP($C48,[1]Спортсмены!$B$1:$H$65536,4,FALSE)=0," ",VLOOKUP($C48,[1]Спортсмены!$B$1:$H$65536,4,FALSE)))</f>
        <v>1р</v>
      </c>
      <c r="G48" s="30" t="str">
        <f>IF(C48=0," ",VLOOKUP($C48,[1]Спортсмены!$B$1:$H$65536,5,FALSE))</f>
        <v>Псковская</v>
      </c>
      <c r="H48" s="30" t="str">
        <f>IF(C48=0," ",VLOOKUP($C48,[1]Спортсмены!$B$1:$H$65536,6,FALSE))</f>
        <v>Великие Луки, ДЮСШ-1 "Атлетика"</v>
      </c>
      <c r="I48" s="205"/>
      <c r="J48" s="205"/>
      <c r="K48" s="23"/>
      <c r="L48" s="205"/>
      <c r="M48" s="205" t="s">
        <v>286</v>
      </c>
      <c r="N48" s="205" t="s">
        <v>286</v>
      </c>
      <c r="O48" s="205" t="s">
        <v>287</v>
      </c>
      <c r="P48" s="205"/>
      <c r="Q48" s="205"/>
      <c r="R48" s="205"/>
      <c r="S48" s="237">
        <v>1</v>
      </c>
      <c r="T48" s="237">
        <v>0</v>
      </c>
      <c r="U48" s="238">
        <v>1.85</v>
      </c>
      <c r="V48" s="29" t="str">
        <f>IF(U48=0," ",IF(U48&gt;=[1]Разряды!$C$15,[1]Разряды!$C$3,IF(U48&gt;=[1]Разряды!$D$15,[1]Разряды!$D$3,IF(U48&gt;=[1]Разряды!$E$15,[1]Разряды!$E$3,IF(U48&gt;=[1]Разряды!$F$15,[1]Разряды!$F$3,IF(U48&gt;=[1]Разряды!$G$15,[1]Разряды!$G$3,IF(U48&gt;=[1]Разряды!$H$15,[1]Разряды!$H$3,"б/р")))))))</f>
        <v>2р</v>
      </c>
      <c r="W48" s="29">
        <v>20</v>
      </c>
      <c r="X48" s="21" t="str">
        <f>IF(C48=0," ",VLOOKUP($C48,[1]Спортсмены!$B$1:$H$65536,7,FALSE))</f>
        <v>Смирнов А.А.</v>
      </c>
    </row>
    <row r="49" spans="1:24" ht="20.25" customHeight="1">
      <c r="A49" s="131">
        <v>2</v>
      </c>
      <c r="B49" s="127">
        <v>160</v>
      </c>
      <c r="C49" s="26">
        <v>402</v>
      </c>
      <c r="D49" s="21" t="str">
        <f>IF(C49=0," ",VLOOKUP(C49,[1]Спортсмены!B$1:I$65536,2,FALSE))</f>
        <v>Комаров Алексей</v>
      </c>
      <c r="E49" s="175">
        <f>IF(C49=0," ",VLOOKUP($C49,[1]Спортсмены!$B$1:$H$65536,3,FALSE))</f>
        <v>34917</v>
      </c>
      <c r="F49" s="23" t="str">
        <f>IF(C49=0," ",IF(VLOOKUP($C49,[1]Спортсмены!$B$1:$H$65536,4,FALSE)=0," ",VLOOKUP($C49,[1]Спортсмены!$B$1:$H$65536,4,FALSE)))</f>
        <v>2р</v>
      </c>
      <c r="G49" s="30" t="str">
        <f>IF(C49=0," ",VLOOKUP($C49,[1]Спортсмены!$B$1:$H$65536,5,FALSE))</f>
        <v>респ-ка Карелия</v>
      </c>
      <c r="H49" s="30" t="str">
        <f>IF(C49=0," ",VLOOKUP($C49,[1]Спортсмены!$B$1:$H$65536,6,FALSE))</f>
        <v>СДЮСШОР-3</v>
      </c>
      <c r="I49" s="205" t="s">
        <v>286</v>
      </c>
      <c r="J49" s="205" t="s">
        <v>286</v>
      </c>
      <c r="K49" s="23" t="s">
        <v>54</v>
      </c>
      <c r="L49" s="205" t="s">
        <v>290</v>
      </c>
      <c r="M49" s="205" t="s">
        <v>288</v>
      </c>
      <c r="N49" s="205" t="s">
        <v>290</v>
      </c>
      <c r="O49" s="205" t="s">
        <v>287</v>
      </c>
      <c r="P49" s="205"/>
      <c r="Q49" s="205"/>
      <c r="R49" s="205"/>
      <c r="S49" s="237">
        <v>3</v>
      </c>
      <c r="T49" s="237">
        <v>5</v>
      </c>
      <c r="U49" s="238">
        <v>1.85</v>
      </c>
      <c r="V49" s="29" t="str">
        <f>IF(U49=0," ",IF(U49&gt;=[1]Разряды!$C$15,[1]Разряды!$C$3,IF(U49&gt;=[1]Разряды!$D$15,[1]Разряды!$D$3,IF(U49&gt;=[1]Разряды!$E$15,[1]Разряды!$E$3,IF(U49&gt;=[1]Разряды!$F$15,[1]Разряды!$F$3,IF(U49&gt;=[1]Разряды!$G$15,[1]Разряды!$G$3,IF(U49&gt;=[1]Разряды!$H$15,[1]Разряды!$H$3,"б/р")))))))</f>
        <v>2р</v>
      </c>
      <c r="W49" s="29">
        <v>17</v>
      </c>
      <c r="X49" s="100" t="str">
        <f>IF(C49=0," ",VLOOKUP($C49,[1]Спортсмены!$B$1:$H$65536,7,FALSE))</f>
        <v>Савинова Е.В., Савинова И.А.</v>
      </c>
    </row>
    <row r="50" spans="1:24">
      <c r="A50" s="131">
        <v>3</v>
      </c>
      <c r="B50" s="127">
        <v>160</v>
      </c>
      <c r="C50" s="26">
        <v>350</v>
      </c>
      <c r="D50" s="21" t="str">
        <f>IF(C50=0," ",VLOOKUP(C50,[1]Спортсмены!B$1:I$65536,2,FALSE))</f>
        <v>Косарев Анатолий</v>
      </c>
      <c r="E50" s="175">
        <f>IF(C50=0," ",VLOOKUP($C50,[1]Спортсмены!$B$1:$H$65536,3,FALSE))</f>
        <v>35437</v>
      </c>
      <c r="F50" s="23" t="str">
        <f>IF(C50=0," ",IF(VLOOKUP($C50,[1]Спортсмены!$B$1:$H$65536,4,FALSE)=0," ",VLOOKUP($C50,[1]Спортсмены!$B$1:$H$65536,4,FALSE)))</f>
        <v>1р</v>
      </c>
      <c r="G50" s="30" t="str">
        <f>IF(C50=0," ",VLOOKUP($C50,[1]Спортсмены!$B$1:$H$65536,5,FALSE))</f>
        <v>Ивановская</v>
      </c>
      <c r="H50" s="30" t="str">
        <f>IF(C50=0," ",VLOOKUP($C50,[1]Спортсмены!$B$1:$H$65536,6,FALSE))</f>
        <v>Кинешма, СДЮСШОР</v>
      </c>
      <c r="I50" s="205" t="s">
        <v>286</v>
      </c>
      <c r="J50" s="205" t="s">
        <v>286</v>
      </c>
      <c r="K50" s="23" t="s">
        <v>286</v>
      </c>
      <c r="L50" s="205" t="s">
        <v>286</v>
      </c>
      <c r="M50" s="205" t="s">
        <v>288</v>
      </c>
      <c r="N50" s="205" t="s">
        <v>287</v>
      </c>
      <c r="O50" s="205"/>
      <c r="P50" s="205"/>
      <c r="Q50" s="205"/>
      <c r="R50" s="205"/>
      <c r="S50" s="237">
        <v>2</v>
      </c>
      <c r="T50" s="237">
        <v>1</v>
      </c>
      <c r="U50" s="238">
        <v>1.8</v>
      </c>
      <c r="V50" s="29" t="str">
        <f>IF(U50=0," ",IF(U50&gt;=[1]Разряды!$C$15,[1]Разряды!$C$3,IF(U50&gt;=[1]Разряды!$D$15,[1]Разряды!$D$3,IF(U50&gt;=[1]Разряды!$E$15,[1]Разряды!$E$3,IF(U50&gt;=[1]Разряды!$F$15,[1]Разряды!$F$3,IF(U50&gt;=[1]Разряды!$G$15,[1]Разряды!$G$3,IF(U50&gt;=[1]Разряды!$H$15,[1]Разряды!$H$3,"б/р")))))))</f>
        <v>2р</v>
      </c>
      <c r="W50" s="29">
        <v>15</v>
      </c>
      <c r="X50" s="21" t="str">
        <f>IF(C50=0," ",VLOOKUP($C50,[1]Спортсмены!$B$1:$H$65536,7,FALSE))</f>
        <v>Кузинов Н.В.</v>
      </c>
    </row>
    <row r="51" spans="1:24" ht="24" customHeight="1">
      <c r="A51" s="26">
        <v>4</v>
      </c>
      <c r="B51" s="127">
        <v>170</v>
      </c>
      <c r="C51" s="26">
        <v>629</v>
      </c>
      <c r="D51" s="21" t="str">
        <f>IF(C51=0," ",VLOOKUP(C51,[1]Спортсмены!B$1:I$65536,2,FALSE))</f>
        <v>Павлов Олег</v>
      </c>
      <c r="E51" s="175">
        <f>IF(C51=0," ",VLOOKUP($C51,[1]Спортсмены!$B$1:$H$65536,3,FALSE))</f>
        <v>34828</v>
      </c>
      <c r="F51" s="23" t="str">
        <f>IF(C51=0," ",IF(VLOOKUP($C51,[1]Спортсмены!$B$1:$H$65536,4,FALSE)=0," ",VLOOKUP($C51,[1]Спортсмены!$B$1:$H$65536,4,FALSE)))</f>
        <v>1р</v>
      </c>
      <c r="G51" s="30" t="str">
        <f>IF(C51=0," ",VLOOKUP($C51,[1]Спортсмены!$B$1:$H$65536,5,FALSE))</f>
        <v>Псковская</v>
      </c>
      <c r="H51" s="30" t="str">
        <f>IF(C51=0," ",VLOOKUP($C51,[1]Спортсмены!$B$1:$H$65536,6,FALSE))</f>
        <v>Псков, Юность</v>
      </c>
      <c r="I51" s="205"/>
      <c r="J51" s="205"/>
      <c r="K51" s="205" t="s">
        <v>54</v>
      </c>
      <c r="L51" s="23"/>
      <c r="M51" s="205" t="s">
        <v>286</v>
      </c>
      <c r="N51" s="205" t="s">
        <v>287</v>
      </c>
      <c r="O51" s="205"/>
      <c r="P51" s="205"/>
      <c r="Q51" s="205"/>
      <c r="R51" s="205"/>
      <c r="S51" s="237">
        <v>1</v>
      </c>
      <c r="T51" s="237">
        <v>0</v>
      </c>
      <c r="U51" s="238">
        <v>1.8</v>
      </c>
      <c r="V51" s="29" t="str">
        <f>IF(U51=0," ",IF(U51&gt;=[1]Разряды!$C$15,[1]Разряды!$C$3,IF(U51&gt;=[1]Разряды!$D$15,[1]Разряды!$D$3,IF(U51&gt;=[1]Разряды!$E$15,[1]Разряды!$E$3,IF(U51&gt;=[1]Разряды!$F$15,[1]Разряды!$F$3,IF(U51&gt;=[1]Разряды!$G$15,[1]Разряды!$G$3,IF(U51&gt;=[1]Разряды!$H$15,[1]Разряды!$H$3,"б/р")))))))</f>
        <v>2р</v>
      </c>
      <c r="W51" s="29">
        <v>14</v>
      </c>
      <c r="X51" s="100" t="str">
        <f>IF(C51=0," ",VLOOKUP($C51,[1]Спортсмены!$B$1:$H$65536,7,FALSE))</f>
        <v>Нестерова И.А., Михайлов Д.А.</v>
      </c>
    </row>
    <row r="52" spans="1:24">
      <c r="A52" s="26">
        <v>4</v>
      </c>
      <c r="B52" s="127">
        <v>170</v>
      </c>
      <c r="C52" s="26">
        <v>195</v>
      </c>
      <c r="D52" s="21" t="str">
        <f>IF(C52=0," ",VLOOKUP(C52,[1]Спортсмены!B$1:I$65536,2,FALSE))</f>
        <v>Настенко Николай</v>
      </c>
      <c r="E52" s="175">
        <f>IF(C52=0," ",VLOOKUP($C52,[1]Спортсмены!$B$1:$H$65536,3,FALSE))</f>
        <v>34976</v>
      </c>
      <c r="F52" s="23" t="str">
        <f>IF(C52=0," ",IF(VLOOKUP($C52,[1]Спортсмены!$B$1:$H$65536,4,FALSE)=0," ",VLOOKUP($C52,[1]Спортсмены!$B$1:$H$65536,4,FALSE)))</f>
        <v>2р</v>
      </c>
      <c r="G52" s="30" t="str">
        <f>IF(C52=0," ",VLOOKUP($C52,[1]Спортсмены!$B$1:$H$65536,5,FALSE))</f>
        <v>Калининградская</v>
      </c>
      <c r="H52" s="30" t="str">
        <f>IF(C52=0," ",VLOOKUP($C52,[1]Спортсмены!$B$1:$H$65536,6,FALSE))</f>
        <v>Калининград, СДЮСШОР-4</v>
      </c>
      <c r="I52" s="205"/>
      <c r="J52" s="205"/>
      <c r="K52" s="23" t="s">
        <v>54</v>
      </c>
      <c r="L52" s="205" t="s">
        <v>286</v>
      </c>
      <c r="M52" s="205" t="s">
        <v>286</v>
      </c>
      <c r="N52" s="205" t="s">
        <v>287</v>
      </c>
      <c r="O52" s="205"/>
      <c r="P52" s="205"/>
      <c r="Q52" s="205"/>
      <c r="R52" s="205"/>
      <c r="S52" s="237">
        <v>1</v>
      </c>
      <c r="T52" s="237">
        <v>0</v>
      </c>
      <c r="U52" s="238">
        <v>1.8</v>
      </c>
      <c r="V52" s="29" t="str">
        <f>IF(U52=0," ",IF(U52&gt;=[1]Разряды!$C$15,[1]Разряды!$C$3,IF(U52&gt;=[1]Разряды!$D$15,[1]Разряды!$D$3,IF(U52&gt;=[1]Разряды!$E$15,[1]Разряды!$E$3,IF(U52&gt;=[1]Разряды!$F$15,[1]Разряды!$F$3,IF(U52&gt;=[1]Разряды!$G$15,[1]Разряды!$G$3,IF(U52&gt;=[1]Разряды!$H$15,[1]Разряды!$H$3,"б/р")))))))</f>
        <v>2р</v>
      </c>
      <c r="W52" s="29">
        <v>14</v>
      </c>
      <c r="X52" s="21" t="str">
        <f>IF(C52=0," ",VLOOKUP($C52,[1]Спортсмены!$B$1:$H$65536,7,FALSE))</f>
        <v>Балашовы В.А., С.Г.</v>
      </c>
    </row>
    <row r="53" spans="1:24" ht="24" customHeight="1">
      <c r="A53" s="26">
        <v>5</v>
      </c>
      <c r="B53" s="127">
        <v>160</v>
      </c>
      <c r="C53" s="26">
        <v>400</v>
      </c>
      <c r="D53" s="21" t="str">
        <f>IF(C53=0," ",VLOOKUP(C53,[1]Спортсмены!B$1:I$65536,2,FALSE))</f>
        <v>Новиков Сергей</v>
      </c>
      <c r="E53" s="175">
        <f>IF(C53=0," ",VLOOKUP($C53,[1]Спортсмены!$B$1:$H$65536,3,FALSE))</f>
        <v>35007</v>
      </c>
      <c r="F53" s="23" t="str">
        <f>IF(C53=0," ",IF(VLOOKUP($C53,[1]Спортсмены!$B$1:$H$65536,4,FALSE)=0," ",VLOOKUP($C53,[1]Спортсмены!$B$1:$H$65536,4,FALSE)))</f>
        <v>1р</v>
      </c>
      <c r="G53" s="30" t="str">
        <f>IF(C53=0," ",VLOOKUP($C53,[1]Спортсмены!$B$1:$H$65536,5,FALSE))</f>
        <v>респ-ка Карелия</v>
      </c>
      <c r="H53" s="30" t="str">
        <f>IF(C53=0," ",VLOOKUP($C53,[1]Спортсмены!$B$1:$H$65536,6,FALSE))</f>
        <v>СДЮСШОР-3</v>
      </c>
      <c r="I53" s="205" t="s">
        <v>286</v>
      </c>
      <c r="J53" s="205" t="s">
        <v>286</v>
      </c>
      <c r="K53" s="23" t="s">
        <v>288</v>
      </c>
      <c r="L53" s="205" t="s">
        <v>290</v>
      </c>
      <c r="M53" s="205" t="s">
        <v>287</v>
      </c>
      <c r="N53" s="205"/>
      <c r="O53" s="205"/>
      <c r="P53" s="205"/>
      <c r="Q53" s="205"/>
      <c r="R53" s="205"/>
      <c r="S53" s="237">
        <v>3</v>
      </c>
      <c r="T53" s="237">
        <v>3</v>
      </c>
      <c r="U53" s="238">
        <v>1.75</v>
      </c>
      <c r="V53" s="29" t="str">
        <f>IF(U53=0," ",IF(U53&gt;=[1]Разряды!$C$15,[1]Разряды!$C$3,IF(U53&gt;=[1]Разряды!$D$15,[1]Разряды!$D$3,IF(U53&gt;=[1]Разряды!$E$15,[1]Разряды!$E$3,IF(U53&gt;=[1]Разряды!$F$15,[1]Разряды!$F$3,IF(U53&gt;=[1]Разряды!$G$15,[1]Разряды!$G$3,IF(U53&gt;=[1]Разряды!$H$15,[1]Разряды!$H$3,"б/р")))))))</f>
        <v>2р</v>
      </c>
      <c r="W53" s="29">
        <v>12</v>
      </c>
      <c r="X53" s="100" t="str">
        <f>IF(C53=0," ",VLOOKUP($C53,[1]Спортсмены!$B$1:$H$65536,7,FALSE))</f>
        <v>Кишкин А.Ю., Зимон О.В., Воробьёв С.А.</v>
      </c>
    </row>
    <row r="54" spans="1:24">
      <c r="A54" s="185"/>
      <c r="B54" s="252" t="s">
        <v>259</v>
      </c>
      <c r="C54" s="185">
        <v>215</v>
      </c>
      <c r="D54" s="21" t="str">
        <f>IF(C54=0," ",VLOOKUP(C54,[1]Спортсмены!B$1:I$65536,2,FALSE))</f>
        <v>Беляев Антон</v>
      </c>
      <c r="E54" s="175">
        <f>IF(C54=0," ",VLOOKUP($C54,[1]Спортсмены!$B$1:$H$65536,3,FALSE))</f>
        <v>34764</v>
      </c>
      <c r="F54" s="23" t="str">
        <f>IF(C54=0," ",IF(VLOOKUP($C54,[1]Спортсмены!$B$1:$H$65536,4,FALSE)=0," ",VLOOKUP($C54,[1]Спортсмены!$B$1:$H$65536,4,FALSE)))</f>
        <v>1р</v>
      </c>
      <c r="G54" s="30" t="str">
        <f>IF(C54=0," ",VLOOKUP($C54,[1]Спортсмены!$B$1:$H$65536,5,FALSE))</f>
        <v>Костромская</v>
      </c>
      <c r="H54" s="30" t="str">
        <f>IF(C54=0," ",VLOOKUP($C54,[1]Спортсмены!$B$1:$H$65536,6,FALSE))</f>
        <v>Шарья, СДЮСШОР</v>
      </c>
      <c r="I54" s="205"/>
      <c r="J54" s="205"/>
      <c r="K54" s="23"/>
      <c r="L54" s="205"/>
      <c r="M54" s="205"/>
      <c r="N54" s="205"/>
      <c r="O54" s="205"/>
      <c r="P54" s="205"/>
      <c r="Q54" s="205"/>
      <c r="R54" s="205"/>
      <c r="S54" s="237"/>
      <c r="T54" s="237"/>
      <c r="U54" s="238"/>
      <c r="V54" s="29" t="str">
        <f>IF(U54=0," ",IF(U54&gt;=[1]Разряды!$C$15,[1]Разряды!$C$3,IF(U54&gt;=[1]Разряды!$D$15,[1]Разряды!$D$3,IF(U54&gt;=[1]Разряды!$E$15,[1]Разряды!$E$3,IF(U54&gt;=[1]Разряды!$F$15,[1]Разряды!$F$3,IF(U54&gt;=[1]Разряды!$G$15,[1]Разряды!$G$3,IF(U54&gt;=[1]Разряды!$H$15,[1]Разряды!$H$3,"б/р")))))))</f>
        <v xml:space="preserve"> </v>
      </c>
      <c r="W54" s="29">
        <v>0</v>
      </c>
      <c r="X54" s="21" t="str">
        <f>IF(C54=0," ",VLOOKUP($C54,[1]Спортсмены!$B$1:$H$65536,7,FALSE))</f>
        <v>Шалагинов М.А.</v>
      </c>
    </row>
    <row r="55" spans="1:24" ht="16.5" thickBot="1">
      <c r="A55" s="42"/>
      <c r="B55" s="240"/>
      <c r="C55" s="213"/>
      <c r="D55" s="241"/>
      <c r="E55" s="211"/>
      <c r="F55" s="186"/>
      <c r="G55" s="186"/>
      <c r="H55" s="186"/>
      <c r="I55" s="242"/>
      <c r="J55" s="242"/>
      <c r="K55" s="211"/>
      <c r="L55" s="242"/>
      <c r="M55" s="242"/>
      <c r="N55" s="242"/>
      <c r="O55" s="242"/>
      <c r="P55" s="242"/>
      <c r="Q55" s="242"/>
      <c r="R55" s="242"/>
      <c r="S55" s="243"/>
      <c r="T55" s="243"/>
      <c r="U55" s="244"/>
      <c r="V55" s="209"/>
      <c r="W55" s="209"/>
      <c r="X55" s="213"/>
    </row>
    <row r="56" spans="1:24" ht="16.5" thickTop="1">
      <c r="A56" s="92"/>
      <c r="B56" s="230"/>
      <c r="C56" s="218"/>
      <c r="D56" s="245"/>
      <c r="E56" s="216"/>
      <c r="F56" s="93"/>
      <c r="G56" s="93"/>
      <c r="H56" s="93"/>
      <c r="I56" s="216"/>
      <c r="J56" s="216"/>
      <c r="K56" s="216"/>
      <c r="L56" s="216"/>
      <c r="M56" s="216"/>
      <c r="N56" s="216"/>
      <c r="O56" s="216"/>
      <c r="P56" s="214"/>
      <c r="Q56" s="214"/>
      <c r="R56" s="214"/>
      <c r="S56" s="214"/>
      <c r="T56" s="214"/>
      <c r="U56" s="214"/>
      <c r="V56" s="214"/>
      <c r="W56" s="214"/>
      <c r="X56" s="218"/>
    </row>
    <row r="57" spans="1:24" ht="18">
      <c r="A57"/>
      <c r="B57" s="414"/>
      <c r="C57" s="414"/>
      <c r="D57" s="162"/>
      <c r="E57" s="162"/>
      <c r="F57" s="162"/>
      <c r="G57" s="437" t="s">
        <v>57</v>
      </c>
      <c r="H57" s="437"/>
      <c r="I57" s="437"/>
      <c r="J57" s="437"/>
      <c r="K57" s="437"/>
      <c r="L57" s="437"/>
      <c r="M57" s="437"/>
      <c r="N57" s="437"/>
      <c r="O57" s="437"/>
      <c r="P57" s="437"/>
      <c r="Q57" s="437"/>
      <c r="R57" s="203"/>
      <c r="S57" s="6" t="s">
        <v>10</v>
      </c>
      <c r="T57" s="6"/>
      <c r="U57" s="6"/>
      <c r="V57" s="6"/>
      <c r="W57" s="6"/>
      <c r="X57" s="6"/>
    </row>
    <row r="58" spans="1:24" ht="18">
      <c r="A58" s="1" t="s">
        <v>303</v>
      </c>
      <c r="B58" s="236"/>
      <c r="C58" s="159"/>
      <c r="D58" s="162"/>
      <c r="E58" s="162"/>
      <c r="F58" s="162"/>
      <c r="G58" s="167"/>
      <c r="H58" s="167"/>
      <c r="I58" s="167"/>
      <c r="J58" s="167"/>
      <c r="K58" s="167"/>
      <c r="L58" s="228" t="s">
        <v>228</v>
      </c>
      <c r="M58" s="228"/>
      <c r="N58" s="228"/>
      <c r="O58" s="228"/>
      <c r="P58" s="228"/>
      <c r="Q58" s="228"/>
      <c r="R58" s="228"/>
      <c r="S58" s="246"/>
      <c r="T58" s="246" t="s">
        <v>304</v>
      </c>
      <c r="U58" s="228"/>
      <c r="V58" s="246"/>
      <c r="W58" s="246"/>
      <c r="X58" s="246"/>
    </row>
    <row r="59" spans="1:24" ht="18">
      <c r="A59" s="438" t="s">
        <v>17</v>
      </c>
      <c r="B59" s="438" t="s">
        <v>281</v>
      </c>
      <c r="C59" s="372" t="s">
        <v>231</v>
      </c>
      <c r="D59" s="401" t="s">
        <v>19</v>
      </c>
      <c r="E59" s="438" t="s">
        <v>233</v>
      </c>
      <c r="F59" s="438" t="s">
        <v>234</v>
      </c>
      <c r="G59" s="372" t="s">
        <v>22</v>
      </c>
      <c r="H59" s="372" t="s">
        <v>235</v>
      </c>
      <c r="I59" s="441" t="s">
        <v>282</v>
      </c>
      <c r="J59" s="442"/>
      <c r="K59" s="442"/>
      <c r="L59" s="442"/>
      <c r="M59" s="442"/>
      <c r="N59" s="442"/>
      <c r="O59" s="442"/>
      <c r="P59" s="442"/>
      <c r="Q59" s="442"/>
      <c r="R59" s="356"/>
      <c r="S59" s="428" t="s">
        <v>283</v>
      </c>
      <c r="T59" s="431" t="s">
        <v>284</v>
      </c>
      <c r="U59" s="401" t="s">
        <v>285</v>
      </c>
      <c r="V59" s="434" t="s">
        <v>25</v>
      </c>
      <c r="W59" s="379" t="s">
        <v>298</v>
      </c>
      <c r="X59" s="401" t="s">
        <v>27</v>
      </c>
    </row>
    <row r="60" spans="1:24">
      <c r="A60" s="439"/>
      <c r="B60" s="439"/>
      <c r="C60" s="400"/>
      <c r="D60" s="408"/>
      <c r="E60" s="439"/>
      <c r="F60" s="439"/>
      <c r="G60" s="400"/>
      <c r="H60" s="400"/>
      <c r="I60" s="374">
        <v>160</v>
      </c>
      <c r="J60" s="374">
        <v>165</v>
      </c>
      <c r="K60" s="374">
        <v>170</v>
      </c>
      <c r="L60" s="374">
        <v>175</v>
      </c>
      <c r="M60" s="374">
        <v>180</v>
      </c>
      <c r="N60" s="374">
        <v>185</v>
      </c>
      <c r="O60" s="374">
        <v>190</v>
      </c>
      <c r="P60" s="374">
        <v>194</v>
      </c>
      <c r="Q60" s="374">
        <v>200</v>
      </c>
      <c r="R60" s="251"/>
      <c r="S60" s="429"/>
      <c r="T60" s="432"/>
      <c r="U60" s="402"/>
      <c r="V60" s="435"/>
      <c r="W60" s="400"/>
      <c r="X60" s="402"/>
    </row>
    <row r="61" spans="1:24">
      <c r="A61" s="440"/>
      <c r="B61" s="440"/>
      <c r="C61" s="373"/>
      <c r="D61" s="375"/>
      <c r="E61" s="440"/>
      <c r="F61" s="440"/>
      <c r="G61" s="373"/>
      <c r="H61" s="373"/>
      <c r="I61" s="375"/>
      <c r="J61" s="375"/>
      <c r="K61" s="375"/>
      <c r="L61" s="375"/>
      <c r="M61" s="375"/>
      <c r="N61" s="375"/>
      <c r="O61" s="375"/>
      <c r="P61" s="375"/>
      <c r="Q61" s="375"/>
      <c r="R61" s="152"/>
      <c r="S61" s="430"/>
      <c r="T61" s="433"/>
      <c r="U61" s="403"/>
      <c r="V61" s="436"/>
      <c r="W61" s="373"/>
      <c r="X61" s="403"/>
    </row>
    <row r="62" spans="1:24" ht="22.5" customHeight="1">
      <c r="A62" s="131">
        <v>1</v>
      </c>
      <c r="B62" s="127">
        <v>175</v>
      </c>
      <c r="C62" s="26">
        <v>614</v>
      </c>
      <c r="D62" s="21" t="str">
        <f>IF(C62=0," ",VLOOKUP(C62,[1]Спортсмены!B$1:I$65536,2,FALSE))</f>
        <v>Голубев Кирилл</v>
      </c>
      <c r="E62" s="23">
        <f>IF(C62=0," ",VLOOKUP($C62,[1]Спортсмены!$B$1:$H$65536,3,FALSE))</f>
        <v>1993</v>
      </c>
      <c r="F62" s="23" t="str">
        <f>IF(C62=0," ",IF(VLOOKUP($C62,[1]Спортсмены!$B$1:$H$65536,4,FALSE)=0," ",VLOOKUP($C62,[1]Спортсмены!$B$1:$H$65536,4,FALSE)))</f>
        <v>1р</v>
      </c>
      <c r="G62" s="21" t="str">
        <f>IF(C62=0," ",VLOOKUP($C62,[1]Спортсмены!$B$1:$H$65536,5,FALSE))</f>
        <v>Владимирская</v>
      </c>
      <c r="H62" s="30" t="str">
        <f>IF(C62=0," ",VLOOKUP($C62,[1]Спортсмены!$B$1:$H$65536,6,FALSE))</f>
        <v>ВЮИ</v>
      </c>
      <c r="I62" s="205"/>
      <c r="J62" s="205"/>
      <c r="K62" s="23"/>
      <c r="L62" s="205" t="s">
        <v>286</v>
      </c>
      <c r="M62" s="205" t="s">
        <v>286</v>
      </c>
      <c r="N62" s="205" t="s">
        <v>286</v>
      </c>
      <c r="O62" s="205" t="s">
        <v>290</v>
      </c>
      <c r="P62" s="205" t="s">
        <v>286</v>
      </c>
      <c r="Q62" s="205" t="s">
        <v>287</v>
      </c>
      <c r="R62" s="205"/>
      <c r="S62" s="237">
        <v>1</v>
      </c>
      <c r="T62" s="237">
        <v>2</v>
      </c>
      <c r="U62" s="238">
        <v>1.94</v>
      </c>
      <c r="V62" s="29" t="str">
        <f>IF(U62=0," ",IF(U62&gt;=[1]Разряды!$C$15,[1]Разряды!$C$3,IF(U62&gt;=[1]Разряды!$D$15,[1]Разряды!$D$3,IF(U62&gt;=[1]Разряды!$E$15,[1]Разряды!$E$3,IF(U62&gt;=[1]Разряды!$F$15,[1]Разряды!$F$3,IF(U62&gt;=[1]Разряды!$G$15,[1]Разряды!$G$3,IF(U62&gt;=[1]Разряды!$H$15,[1]Разряды!$H$3,"б/р")))))))</f>
        <v>1р</v>
      </c>
      <c r="W62" s="29">
        <v>20</v>
      </c>
      <c r="X62" s="100" t="str">
        <f>IF(C62=0," ",VLOOKUP($C62,[1]Спортсмены!$B$1:$H$65536,7,FALSE))</f>
        <v>Морочко М.А., Кузинов Н.В.</v>
      </c>
    </row>
    <row r="63" spans="1:24">
      <c r="A63" s="131">
        <v>2</v>
      </c>
      <c r="B63" s="127">
        <v>180</v>
      </c>
      <c r="C63" s="26">
        <v>339</v>
      </c>
      <c r="D63" s="21" t="str">
        <f>IF(C63=0," ",VLOOKUP(C63,[1]Спортсмены!B$1:I$65536,2,FALSE))</f>
        <v>Гамов Кирилл</v>
      </c>
      <c r="E63" s="175">
        <f>IF(C63=0," ",VLOOKUP($C63,[1]Спортсмены!$B$1:$H$65536,3,FALSE))</f>
        <v>34262</v>
      </c>
      <c r="F63" s="23" t="str">
        <f>IF(C63=0," ",IF(VLOOKUP($C63,[1]Спортсмены!$B$1:$H$65536,4,FALSE)=0," ",VLOOKUP($C63,[1]Спортсмены!$B$1:$H$65536,4,FALSE)))</f>
        <v>1р</v>
      </c>
      <c r="G63" s="21" t="str">
        <f>IF(C63=0," ",VLOOKUP($C63,[1]Спортсмены!$B$1:$H$65536,5,FALSE))</f>
        <v>Ивановская</v>
      </c>
      <c r="H63" s="30" t="str">
        <f>IF(C63=0," ",VLOOKUP($C63,[1]Спортсмены!$B$1:$H$65536,6,FALSE))</f>
        <v>Иваново, Профсоюзы</v>
      </c>
      <c r="I63" s="205"/>
      <c r="J63" s="205"/>
      <c r="K63" s="23"/>
      <c r="L63" s="205"/>
      <c r="M63" s="205" t="s">
        <v>286</v>
      </c>
      <c r="N63" s="205" t="s">
        <v>286</v>
      </c>
      <c r="O63" s="205" t="s">
        <v>290</v>
      </c>
      <c r="P63" s="205" t="s">
        <v>287</v>
      </c>
      <c r="Q63" s="205"/>
      <c r="R63" s="205"/>
      <c r="S63" s="237">
        <v>3</v>
      </c>
      <c r="T63" s="237">
        <v>2</v>
      </c>
      <c r="U63" s="238">
        <v>1.9</v>
      </c>
      <c r="V63" s="29" t="str">
        <f>IF(U63=0," ",IF(U63&gt;=[1]Разряды!$C$15,[1]Разряды!$C$3,IF(U63&gt;=[1]Разряды!$D$15,[1]Разряды!$D$3,IF(U63&gt;=[1]Разряды!$E$15,[1]Разряды!$E$3,IF(U63&gt;=[1]Разряды!$F$15,[1]Разряды!$F$3,IF(U63&gt;=[1]Разряды!$G$15,[1]Разряды!$G$3,IF(U63&gt;=[1]Разряды!$H$15,[1]Разряды!$H$3,"б/р")))))))</f>
        <v>1р</v>
      </c>
      <c r="W63" s="29">
        <v>17</v>
      </c>
      <c r="X63" s="21" t="str">
        <f>IF(C63=0," ",VLOOKUP($C63,[1]Спортсмены!$B$1:$H$65536,7,FALSE))</f>
        <v>Магницкий М.В.</v>
      </c>
    </row>
    <row r="64" spans="1:24">
      <c r="A64" s="131">
        <v>3</v>
      </c>
      <c r="B64" s="127">
        <v>170</v>
      </c>
      <c r="C64" s="26">
        <v>370</v>
      </c>
      <c r="D64" s="21" t="str">
        <f>IF(C64=0," ",VLOOKUP(C64,[1]Спортсмены!B$1:I$65536,2,FALSE))</f>
        <v>Барканов Антон</v>
      </c>
      <c r="E64" s="175">
        <f>IF(C64=0," ",VLOOKUP($C64,[1]Спортсмены!$B$1:$H$65536,3,FALSE))</f>
        <v>34386</v>
      </c>
      <c r="F64" s="23" t="str">
        <f>IF(C64=0," ",IF(VLOOKUP($C64,[1]Спортсмены!$B$1:$H$65536,4,FALSE)=0," ",VLOOKUP($C64,[1]Спортсмены!$B$1:$H$65536,4,FALSE)))</f>
        <v>1р</v>
      </c>
      <c r="G64" s="21" t="str">
        <f>IF(C64=0," ",VLOOKUP($C64,[1]Спортсмены!$B$1:$H$65536,5,FALSE))</f>
        <v>Псковская</v>
      </c>
      <c r="H64" s="30" t="str">
        <f>IF(C64=0," ",VLOOKUP($C64,[1]Спортсмены!$B$1:$H$65536,6,FALSE))</f>
        <v>Великие Луки, ДЮСШ-1 "Атлетика"</v>
      </c>
      <c r="I64" s="205"/>
      <c r="J64" s="205"/>
      <c r="K64" s="23" t="s">
        <v>286</v>
      </c>
      <c r="L64" s="205" t="s">
        <v>286</v>
      </c>
      <c r="M64" s="205" t="s">
        <v>286</v>
      </c>
      <c r="N64" s="205" t="s">
        <v>288</v>
      </c>
      <c r="O64" s="205" t="s">
        <v>287</v>
      </c>
      <c r="P64" s="205"/>
      <c r="Q64" s="205"/>
      <c r="R64" s="205"/>
      <c r="S64" s="237">
        <v>2</v>
      </c>
      <c r="T64" s="237">
        <v>1</v>
      </c>
      <c r="U64" s="238">
        <v>1.85</v>
      </c>
      <c r="V64" s="29" t="str">
        <f>IF(U64=0," ",IF(U64&gt;=[1]Разряды!$C$15,[1]Разряды!$C$3,IF(U64&gt;=[1]Разряды!$D$15,[1]Разряды!$D$3,IF(U64&gt;=[1]Разряды!$E$15,[1]Разряды!$E$3,IF(U64&gt;=[1]Разряды!$F$15,[1]Разряды!$F$3,IF(U64&gt;=[1]Разряды!$G$15,[1]Разряды!$G$3,IF(U64&gt;=[1]Разряды!$H$15,[1]Разряды!$H$3,"б/р")))))))</f>
        <v>2р</v>
      </c>
      <c r="W64" s="29">
        <v>15</v>
      </c>
      <c r="X64" s="21" t="str">
        <f>IF(C64=0," ",VLOOKUP($C64,[1]Спортсмены!$B$1:$H$65536,7,FALSE))</f>
        <v>Смирнов А.А.</v>
      </c>
    </row>
    <row r="65" spans="1:24">
      <c r="A65" s="26">
        <v>4</v>
      </c>
      <c r="B65" s="127">
        <v>175</v>
      </c>
      <c r="C65" s="26">
        <v>397</v>
      </c>
      <c r="D65" s="21" t="str">
        <f>IF(C65=0," ",VLOOKUP(C65,[1]Спортсмены!B$1:I$65536,2,FALSE))</f>
        <v>Моруев Сергей</v>
      </c>
      <c r="E65" s="175">
        <f>IF(C65=0," ",VLOOKUP($C65,[1]Спортсмены!$B$1:$H$65536,3,FALSE))</f>
        <v>34439</v>
      </c>
      <c r="F65" s="23" t="str">
        <f>IF(C65=0," ",IF(VLOOKUP($C65,[1]Спортсмены!$B$1:$H$65536,4,FALSE)=0," ",VLOOKUP($C65,[1]Спортсмены!$B$1:$H$65536,4,FALSE)))</f>
        <v>1р</v>
      </c>
      <c r="G65" s="30" t="str">
        <f>IF(C65=0," ",VLOOKUP($C65,[1]Спортсмены!$B$1:$H$65536,5,FALSE))</f>
        <v>респ-ка Карелия</v>
      </c>
      <c r="H65" s="30" t="str">
        <f>IF(C65=0," ",VLOOKUP($C65,[1]Спортсмены!$B$1:$H$65536,6,FALSE))</f>
        <v>СДЮСШОР-3</v>
      </c>
      <c r="I65" s="205"/>
      <c r="J65" s="205"/>
      <c r="K65" s="23"/>
      <c r="L65" s="205" t="s">
        <v>286</v>
      </c>
      <c r="M65" s="205" t="s">
        <v>286</v>
      </c>
      <c r="N65" s="205" t="s">
        <v>287</v>
      </c>
      <c r="O65" s="205"/>
      <c r="P65" s="205"/>
      <c r="Q65" s="205"/>
      <c r="R65" s="205"/>
      <c r="S65" s="237">
        <v>1</v>
      </c>
      <c r="T65" s="237">
        <v>0</v>
      </c>
      <c r="U65" s="238">
        <v>1.8</v>
      </c>
      <c r="V65" s="29" t="str">
        <f>IF(U65=0," ",IF(U65&gt;=[1]Разряды!$C$15,[1]Разряды!$C$3,IF(U65&gt;=[1]Разряды!$D$15,[1]Разряды!$D$3,IF(U65&gt;=[1]Разряды!$E$15,[1]Разряды!$E$3,IF(U65&gt;=[1]Разряды!$F$15,[1]Разряды!$F$3,IF(U65&gt;=[1]Разряды!$G$15,[1]Разряды!$G$3,IF(U65&gt;=[1]Разряды!$H$15,[1]Разряды!$H$3,"б/р")))))))</f>
        <v>2р</v>
      </c>
      <c r="W65" s="29">
        <v>14</v>
      </c>
      <c r="X65" s="21" t="str">
        <f>IF(C65=0," ",VLOOKUP($C65,[1]Спортсмены!$B$1:$H$65536,7,FALSE))</f>
        <v>Моруев А.Ю.</v>
      </c>
    </row>
    <row r="66" spans="1:24">
      <c r="A66" s="26">
        <v>5</v>
      </c>
      <c r="B66" s="127">
        <v>165</v>
      </c>
      <c r="C66" s="26">
        <v>371</v>
      </c>
      <c r="D66" s="21" t="str">
        <f>IF(C66=0," ",VLOOKUP(C66,[1]Спортсмены!B$1:I$65536,2,FALSE))</f>
        <v>Барканов Максим</v>
      </c>
      <c r="E66" s="175">
        <f>IF(C66=0," ",VLOOKUP($C66,[1]Спортсмены!$B$1:$H$65536,3,FALSE))</f>
        <v>34386</v>
      </c>
      <c r="F66" s="23" t="str">
        <f>IF(C66=0," ",IF(VLOOKUP($C66,[1]Спортсмены!$B$1:$H$65536,4,FALSE)=0," ",VLOOKUP($C66,[1]Спортсмены!$B$1:$H$65536,4,FALSE)))</f>
        <v>2р</v>
      </c>
      <c r="G66" s="21" t="str">
        <f>IF(C66=0," ",VLOOKUP($C66,[1]Спортсмены!$B$1:$H$65536,5,FALSE))</f>
        <v>Псковская</v>
      </c>
      <c r="H66" s="30" t="str">
        <f>IF(C66=0," ",VLOOKUP($C66,[1]Спортсмены!$B$1:$H$65536,6,FALSE))</f>
        <v>Великие Луки, ДЮСШ-1 "Атлетика"</v>
      </c>
      <c r="I66" s="205"/>
      <c r="J66" s="205" t="s">
        <v>286</v>
      </c>
      <c r="K66" s="23" t="s">
        <v>286</v>
      </c>
      <c r="L66" s="205" t="s">
        <v>286</v>
      </c>
      <c r="M66" s="205" t="s">
        <v>287</v>
      </c>
      <c r="N66" s="205"/>
      <c r="O66" s="205"/>
      <c r="P66" s="205"/>
      <c r="Q66" s="205"/>
      <c r="R66" s="205"/>
      <c r="S66" s="237">
        <v>1</v>
      </c>
      <c r="T66" s="237">
        <v>0</v>
      </c>
      <c r="U66" s="238">
        <v>1.75</v>
      </c>
      <c r="V66" s="29" t="str">
        <f>IF(U66=0," ",IF(U66&gt;=[1]Разряды!$C$15,[1]Разряды!$C$3,IF(U66&gt;=[1]Разряды!$D$15,[1]Разряды!$D$3,IF(U66&gt;=[1]Разряды!$E$15,[1]Разряды!$E$3,IF(U66&gt;=[1]Разряды!$F$15,[1]Разряды!$F$3,IF(U66&gt;=[1]Разряды!$G$15,[1]Разряды!$G$3,IF(U66&gt;=[1]Разряды!$H$15,[1]Разряды!$H$3,"б/р")))))))</f>
        <v>2р</v>
      </c>
      <c r="W66" s="29">
        <v>13</v>
      </c>
      <c r="X66" s="21" t="str">
        <f>IF(C66=0," ",VLOOKUP($C66,[1]Спортсмены!$B$1:$H$65536,7,FALSE))</f>
        <v>Смирнов А.А.</v>
      </c>
    </row>
    <row r="67" spans="1:24" ht="16.5" thickBot="1">
      <c r="A67" s="42"/>
      <c r="B67" s="240"/>
      <c r="C67" s="213"/>
      <c r="D67" s="241"/>
      <c r="E67" s="211"/>
      <c r="F67" s="186"/>
      <c r="G67" s="186"/>
      <c r="H67" s="186"/>
      <c r="I67" s="242"/>
      <c r="J67" s="242"/>
      <c r="K67" s="211"/>
      <c r="L67" s="242"/>
      <c r="M67" s="242"/>
      <c r="N67" s="242"/>
      <c r="O67" s="242"/>
      <c r="P67" s="242"/>
      <c r="Q67" s="242"/>
      <c r="R67" s="242"/>
      <c r="S67" s="243"/>
      <c r="T67" s="243"/>
      <c r="U67" s="244"/>
      <c r="V67" s="209"/>
      <c r="W67" s="209"/>
      <c r="X67" s="213"/>
    </row>
    <row r="68" spans="1:24" ht="15.75" thickTop="1"/>
    <row r="69" spans="1:24" ht="22.5">
      <c r="A69" s="382" t="s">
        <v>1</v>
      </c>
      <c r="B69" s="382"/>
      <c r="C69" s="382"/>
      <c r="D69" s="382"/>
      <c r="E69" s="382"/>
      <c r="F69" s="382"/>
      <c r="G69" s="382"/>
      <c r="H69" s="382"/>
      <c r="I69" s="382"/>
      <c r="J69" s="382"/>
      <c r="K69" s="382"/>
      <c r="L69" s="382"/>
      <c r="M69" s="382"/>
      <c r="N69" s="382"/>
      <c r="O69" s="382"/>
      <c r="P69" s="382"/>
      <c r="Q69" s="382"/>
      <c r="R69" s="382"/>
      <c r="S69" s="382"/>
      <c r="T69" s="382"/>
      <c r="U69" s="382"/>
      <c r="V69" s="382"/>
      <c r="W69" s="382"/>
      <c r="X69" s="382"/>
    </row>
    <row r="70" spans="1:24" ht="20.25">
      <c r="A70" s="383" t="s">
        <v>38</v>
      </c>
      <c r="B70" s="383"/>
      <c r="C70" s="383"/>
      <c r="D70" s="383"/>
      <c r="E70" s="383"/>
      <c r="F70" s="383"/>
      <c r="G70" s="383"/>
      <c r="H70" s="383"/>
      <c r="I70" s="383"/>
      <c r="J70" s="383"/>
      <c r="K70" s="383"/>
      <c r="L70" s="383"/>
      <c r="M70" s="383"/>
      <c r="N70" s="383"/>
      <c r="O70" s="383"/>
      <c r="P70" s="383"/>
      <c r="Q70" s="383"/>
      <c r="R70" s="383"/>
      <c r="S70" s="383"/>
      <c r="T70" s="383"/>
      <c r="U70" s="383"/>
      <c r="V70" s="383"/>
      <c r="W70" s="383"/>
      <c r="X70" s="383"/>
    </row>
    <row r="71" spans="1:24" ht="15.75">
      <c r="A71" s="418" t="s">
        <v>222</v>
      </c>
      <c r="B71" s="418"/>
      <c r="C71" s="418"/>
      <c r="D71" s="418"/>
      <c r="E71" s="418"/>
      <c r="F71" s="418"/>
      <c r="G71" s="418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  <c r="T71" s="418"/>
      <c r="U71" s="418"/>
      <c r="V71" s="418"/>
      <c r="W71" s="418"/>
      <c r="X71" s="418"/>
    </row>
    <row r="72" spans="1:24" ht="18">
      <c r="A72" s="412" t="s">
        <v>294</v>
      </c>
      <c r="B72" s="412"/>
      <c r="C72" s="412"/>
      <c r="D72" s="412"/>
      <c r="E72" s="412"/>
      <c r="F72" s="412"/>
      <c r="G72" s="412"/>
      <c r="H72" s="412"/>
      <c r="I72" s="412"/>
      <c r="J72" s="412"/>
      <c r="K72" s="412"/>
      <c r="L72" s="412"/>
      <c r="M72" s="412"/>
      <c r="N72" s="412"/>
      <c r="O72" s="412"/>
      <c r="P72" s="412"/>
      <c r="Q72" s="412"/>
      <c r="R72" s="412"/>
      <c r="S72" s="412"/>
      <c r="T72" s="412"/>
      <c r="U72" s="412"/>
      <c r="V72" s="412"/>
      <c r="W72" s="412"/>
      <c r="X72" s="412"/>
    </row>
    <row r="73" spans="1:24" ht="18">
      <c r="A73"/>
      <c r="B73" s="414"/>
      <c r="C73" s="414"/>
      <c r="D73" s="162"/>
      <c r="E73" s="162"/>
      <c r="F73" s="162"/>
      <c r="G73" s="437" t="s">
        <v>61</v>
      </c>
      <c r="H73" s="437"/>
      <c r="I73" s="437"/>
      <c r="J73" s="437"/>
      <c r="K73" s="437"/>
      <c r="L73" s="437"/>
      <c r="M73" s="437"/>
      <c r="N73" s="437"/>
      <c r="O73" s="437"/>
      <c r="P73" s="437"/>
      <c r="Q73" s="437"/>
      <c r="R73" s="203"/>
      <c r="S73" s="6" t="s">
        <v>10</v>
      </c>
      <c r="T73" s="6"/>
      <c r="U73" s="6"/>
      <c r="V73" s="6"/>
      <c r="W73" s="6"/>
      <c r="X73" s="6"/>
    </row>
    <row r="74" spans="1:24" ht="18">
      <c r="A74" s="1" t="s">
        <v>303</v>
      </c>
      <c r="B74" s="236"/>
      <c r="C74" s="159"/>
      <c r="D74" s="162"/>
      <c r="E74" s="162"/>
      <c r="F74" s="162"/>
      <c r="G74" s="167"/>
      <c r="H74" s="167"/>
      <c r="I74" s="167"/>
      <c r="J74" s="167"/>
      <c r="K74" s="167"/>
      <c r="L74" s="228" t="s">
        <v>228</v>
      </c>
      <c r="M74" s="228"/>
      <c r="N74" s="228"/>
      <c r="O74" s="228"/>
      <c r="P74" s="228"/>
      <c r="Q74" s="228"/>
      <c r="R74" s="228"/>
      <c r="S74" s="246"/>
      <c r="T74" s="246" t="s">
        <v>305</v>
      </c>
      <c r="U74" s="228"/>
      <c r="V74" s="246"/>
      <c r="W74" s="246"/>
      <c r="X74" s="246"/>
    </row>
    <row r="75" spans="1:24" ht="18">
      <c r="A75" s="438" t="s">
        <v>17</v>
      </c>
      <c r="B75" s="438" t="s">
        <v>281</v>
      </c>
      <c r="C75" s="372" t="s">
        <v>231</v>
      </c>
      <c r="D75" s="401" t="s">
        <v>19</v>
      </c>
      <c r="E75" s="438" t="s">
        <v>233</v>
      </c>
      <c r="F75" s="438" t="s">
        <v>234</v>
      </c>
      <c r="G75" s="372" t="s">
        <v>22</v>
      </c>
      <c r="H75" s="372" t="s">
        <v>235</v>
      </c>
      <c r="I75" s="441" t="s">
        <v>282</v>
      </c>
      <c r="J75" s="442"/>
      <c r="K75" s="442"/>
      <c r="L75" s="442"/>
      <c r="M75" s="442"/>
      <c r="N75" s="442"/>
      <c r="O75" s="442"/>
      <c r="P75" s="442"/>
      <c r="Q75" s="442"/>
      <c r="R75" s="250"/>
      <c r="S75" s="428" t="s">
        <v>283</v>
      </c>
      <c r="T75" s="431" t="s">
        <v>284</v>
      </c>
      <c r="U75" s="401" t="s">
        <v>285</v>
      </c>
      <c r="V75" s="434" t="s">
        <v>25</v>
      </c>
      <c r="W75" s="379" t="s">
        <v>298</v>
      </c>
      <c r="X75" s="401" t="s">
        <v>27</v>
      </c>
    </row>
    <row r="76" spans="1:24">
      <c r="A76" s="439"/>
      <c r="B76" s="439"/>
      <c r="C76" s="400"/>
      <c r="D76" s="408"/>
      <c r="E76" s="439"/>
      <c r="F76" s="439"/>
      <c r="G76" s="400"/>
      <c r="H76" s="400"/>
      <c r="I76" s="374">
        <v>180</v>
      </c>
      <c r="J76" s="374">
        <v>185</v>
      </c>
      <c r="K76" s="374">
        <v>190</v>
      </c>
      <c r="L76" s="374">
        <v>194</v>
      </c>
      <c r="M76" s="374">
        <v>198</v>
      </c>
      <c r="N76" s="374"/>
      <c r="O76" s="374"/>
      <c r="P76" s="374"/>
      <c r="Q76" s="374"/>
      <c r="R76" s="251"/>
      <c r="S76" s="429"/>
      <c r="T76" s="432"/>
      <c r="U76" s="402"/>
      <c r="V76" s="435"/>
      <c r="W76" s="400"/>
      <c r="X76" s="402"/>
    </row>
    <row r="77" spans="1:24">
      <c r="A77" s="440"/>
      <c r="B77" s="440"/>
      <c r="C77" s="373"/>
      <c r="D77" s="375"/>
      <c r="E77" s="440"/>
      <c r="F77" s="440"/>
      <c r="G77" s="373"/>
      <c r="H77" s="373"/>
      <c r="I77" s="375"/>
      <c r="J77" s="375"/>
      <c r="K77" s="375"/>
      <c r="L77" s="375"/>
      <c r="M77" s="375"/>
      <c r="N77" s="375"/>
      <c r="O77" s="375"/>
      <c r="P77" s="375"/>
      <c r="Q77" s="375"/>
      <c r="R77" s="152"/>
      <c r="S77" s="430"/>
      <c r="T77" s="433"/>
      <c r="U77" s="403"/>
      <c r="V77" s="436"/>
      <c r="W77" s="373"/>
      <c r="X77" s="403"/>
    </row>
    <row r="78" spans="1:24">
      <c r="A78" s="131">
        <v>1</v>
      </c>
      <c r="B78" s="127">
        <v>190</v>
      </c>
      <c r="C78" s="26">
        <v>366</v>
      </c>
      <c r="D78" s="21" t="str">
        <f>IF(C78=0," ",VLOOKUP(C78,[1]Спортсмены!B$1:I$65536,2,FALSE))</f>
        <v>Козлов Виктор</v>
      </c>
      <c r="E78" s="175">
        <f>IF(C78=0," ",VLOOKUP($C78,[1]Спортсмены!$B$1:$H$65536,3,FALSE))</f>
        <v>33412</v>
      </c>
      <c r="F78" s="23" t="str">
        <f>IF(C78=0," ",IF(VLOOKUP($C78,[1]Спортсмены!$B$1:$H$65536,4,FALSE)=0," ",VLOOKUP($C78,[1]Спортсмены!$B$1:$H$65536,4,FALSE)))</f>
        <v>КМС</v>
      </c>
      <c r="G78" s="21" t="str">
        <f>IF(C78=0," ",VLOOKUP($C78,[1]Спортсмены!$B$1:$H$65536,5,FALSE))</f>
        <v>Псковская</v>
      </c>
      <c r="H78" s="21" t="str">
        <f>IF(C78=0," ",VLOOKUP($C78,[1]Спортсмены!$B$1:$H$65536,6,FALSE))</f>
        <v>Великие Луки</v>
      </c>
      <c r="I78" s="205"/>
      <c r="J78" s="205"/>
      <c r="K78" s="23" t="s">
        <v>286</v>
      </c>
      <c r="L78" s="205" t="s">
        <v>290</v>
      </c>
      <c r="M78" s="205" t="s">
        <v>287</v>
      </c>
      <c r="N78" s="205"/>
      <c r="O78" s="205"/>
      <c r="P78" s="205"/>
      <c r="Q78" s="205"/>
      <c r="R78" s="205"/>
      <c r="S78" s="237">
        <v>3</v>
      </c>
      <c r="T78" s="237">
        <v>2</v>
      </c>
      <c r="U78" s="238">
        <v>1.94</v>
      </c>
      <c r="V78" s="29" t="str">
        <f>IF(U78=0," ",IF(U78&gt;=[1]Разряды!$C$15,[1]Разряды!$C$3,IF(U78&gt;=[1]Разряды!$D$15,[1]Разряды!$D$3,IF(U78&gt;=[1]Разряды!$E$15,[1]Разряды!$E$3,IF(U78&gt;=[1]Разряды!$F$15,[1]Разряды!$F$3,IF(U78&gt;=[1]Разряды!$G$15,[1]Разряды!$G$3,IF(U78&gt;=[1]Разряды!$H$15,[1]Разряды!$H$3,"б/р")))))))</f>
        <v>1р</v>
      </c>
      <c r="W78" s="29">
        <v>20</v>
      </c>
      <c r="X78" s="21" t="str">
        <f>IF(C78=0," ",VLOOKUP($C78,[1]Спортсмены!$B$1:$H$65536,7,FALSE))</f>
        <v>Ершов В.Ю.</v>
      </c>
    </row>
    <row r="79" spans="1:24" ht="24.75" customHeight="1">
      <c r="A79" s="131">
        <v>2</v>
      </c>
      <c r="B79" s="127">
        <v>180</v>
      </c>
      <c r="C79" s="26">
        <v>408</v>
      </c>
      <c r="D79" s="21" t="str">
        <f>IF(C79=0," ",VLOOKUP(C79,[1]Спортсмены!B$1:I$65536,2,FALSE))</f>
        <v>Воробьёв Тимур</v>
      </c>
      <c r="E79" s="175">
        <f>IF(C79=0," ",VLOOKUP($C79,[1]Спортсмены!$B$1:$H$65536,3,FALSE))</f>
        <v>33832</v>
      </c>
      <c r="F79" s="23" t="str">
        <f>IF(C79=0," ",IF(VLOOKUP($C79,[1]Спортсмены!$B$1:$H$65536,4,FALSE)=0," ",VLOOKUP($C79,[1]Спортсмены!$B$1:$H$65536,4,FALSE)))</f>
        <v>1р</v>
      </c>
      <c r="G79" s="30" t="str">
        <f>IF(C79=0," ",VLOOKUP($C79,[1]Спортсмены!$B$1:$H$65536,5,FALSE))</f>
        <v>респ-ка Карелия</v>
      </c>
      <c r="H79" s="21" t="str">
        <f>IF(C79=0," ",VLOOKUP($C79,[1]Спортсмены!$B$1:$H$65536,6,FALSE))</f>
        <v>СДЮСШОР-3</v>
      </c>
      <c r="I79" s="205" t="s">
        <v>286</v>
      </c>
      <c r="J79" s="205" t="s">
        <v>286</v>
      </c>
      <c r="K79" s="23" t="s">
        <v>287</v>
      </c>
      <c r="L79" s="205"/>
      <c r="M79" s="205"/>
      <c r="N79" s="205"/>
      <c r="O79" s="205"/>
      <c r="P79" s="205"/>
      <c r="Q79" s="205"/>
      <c r="R79" s="205"/>
      <c r="S79" s="237">
        <v>1</v>
      </c>
      <c r="T79" s="237">
        <v>0</v>
      </c>
      <c r="U79" s="238">
        <v>1.85</v>
      </c>
      <c r="V79" s="29" t="str">
        <f>IF(U79=0," ",IF(U79&gt;=[1]Разряды!$C$15,[1]Разряды!$C$3,IF(U79&gt;=[1]Разряды!$D$15,[1]Разряды!$D$3,IF(U79&gt;=[1]Разряды!$E$15,[1]Разряды!$E$3,IF(U79&gt;=[1]Разряды!$F$15,[1]Разряды!$F$3,IF(U79&gt;=[1]Разряды!$G$15,[1]Разряды!$G$3,IF(U79&gt;=[1]Разряды!$H$15,[1]Разряды!$H$3,"б/р")))))))</f>
        <v>2р</v>
      </c>
      <c r="W79" s="29">
        <v>0</v>
      </c>
      <c r="X79" s="100" t="str">
        <f>IF(C79=0," ",VLOOKUP($C79,[1]Спортсмены!$B$1:$H$65536,7,FALSE))</f>
        <v>Кишкин А.Ю., Зимон О.В., Воробьёв С.А.</v>
      </c>
    </row>
    <row r="80" spans="1:24" ht="16.5" thickBot="1">
      <c r="A80" s="42"/>
      <c r="B80" s="240"/>
      <c r="C80" s="213"/>
      <c r="D80" s="241"/>
      <c r="E80" s="211"/>
      <c r="F80" s="186"/>
      <c r="G80" s="186"/>
      <c r="H80" s="186"/>
      <c r="I80" s="242"/>
      <c r="J80" s="242"/>
      <c r="K80" s="211"/>
      <c r="L80" s="242"/>
      <c r="M80" s="242"/>
      <c r="N80" s="242"/>
      <c r="O80" s="242"/>
      <c r="P80" s="242"/>
      <c r="Q80" s="242"/>
      <c r="R80" s="242"/>
      <c r="S80" s="243"/>
      <c r="T80" s="243"/>
      <c r="U80" s="244"/>
      <c r="V80" s="209"/>
      <c r="W80" s="209"/>
      <c r="X80" s="213"/>
    </row>
    <row r="81" spans="1:24" ht="15.75" thickTop="1"/>
    <row r="83" spans="1:24" ht="18">
      <c r="A83"/>
      <c r="B83" s="414"/>
      <c r="C83" s="414"/>
      <c r="D83" s="162"/>
      <c r="E83" s="162"/>
      <c r="F83" s="162"/>
      <c r="G83" s="437" t="s">
        <v>63</v>
      </c>
      <c r="H83" s="437"/>
      <c r="I83" s="437"/>
      <c r="J83" s="437"/>
      <c r="K83" s="437"/>
      <c r="L83" s="437"/>
      <c r="M83" s="437"/>
      <c r="N83" s="437"/>
      <c r="O83" s="437"/>
      <c r="P83" s="437"/>
      <c r="Q83" s="437"/>
      <c r="R83" s="203"/>
      <c r="S83" s="6" t="s">
        <v>10</v>
      </c>
      <c r="T83" s="6"/>
      <c r="U83" s="6"/>
      <c r="V83" s="6"/>
      <c r="W83" s="6"/>
      <c r="X83" s="6"/>
    </row>
    <row r="84" spans="1:24" ht="18">
      <c r="A84" s="1" t="s">
        <v>303</v>
      </c>
      <c r="B84" s="236"/>
      <c r="C84" s="159"/>
      <c r="D84" s="162"/>
      <c r="E84" s="162"/>
      <c r="F84" s="162"/>
      <c r="G84" s="167"/>
      <c r="H84" s="167"/>
      <c r="I84" s="167"/>
      <c r="J84" s="167"/>
      <c r="K84" s="167"/>
      <c r="L84" s="228" t="s">
        <v>228</v>
      </c>
      <c r="M84" s="228"/>
      <c r="N84" s="228"/>
      <c r="O84" s="228"/>
      <c r="P84" s="228"/>
      <c r="Q84" s="228"/>
      <c r="R84" s="228"/>
      <c r="S84" s="228"/>
      <c r="T84" s="246" t="s">
        <v>305</v>
      </c>
      <c r="U84" s="228"/>
      <c r="V84" s="246"/>
      <c r="W84" s="246"/>
      <c r="X84" s="246"/>
    </row>
    <row r="85" spans="1:24" ht="18">
      <c r="A85" s="438" t="s">
        <v>17</v>
      </c>
      <c r="B85" s="438" t="s">
        <v>281</v>
      </c>
      <c r="C85" s="372" t="s">
        <v>231</v>
      </c>
      <c r="D85" s="401" t="s">
        <v>19</v>
      </c>
      <c r="E85" s="438" t="s">
        <v>233</v>
      </c>
      <c r="F85" s="438" t="s">
        <v>234</v>
      </c>
      <c r="G85" s="372" t="s">
        <v>22</v>
      </c>
      <c r="H85" s="372" t="s">
        <v>235</v>
      </c>
      <c r="I85" s="425" t="s">
        <v>282</v>
      </c>
      <c r="J85" s="426"/>
      <c r="K85" s="426"/>
      <c r="L85" s="426"/>
      <c r="M85" s="426"/>
      <c r="N85" s="426"/>
      <c r="O85" s="426"/>
      <c r="P85" s="426"/>
      <c r="Q85" s="426"/>
      <c r="R85" s="427"/>
      <c r="S85" s="428" t="s">
        <v>283</v>
      </c>
      <c r="T85" s="431" t="s">
        <v>284</v>
      </c>
      <c r="U85" s="401" t="s">
        <v>285</v>
      </c>
      <c r="V85" s="434" t="s">
        <v>25</v>
      </c>
      <c r="W85" s="379" t="s">
        <v>298</v>
      </c>
      <c r="X85" s="401" t="s">
        <v>27</v>
      </c>
    </row>
    <row r="86" spans="1:24">
      <c r="A86" s="439"/>
      <c r="B86" s="439"/>
      <c r="C86" s="400"/>
      <c r="D86" s="408"/>
      <c r="E86" s="439"/>
      <c r="F86" s="439"/>
      <c r="G86" s="400"/>
      <c r="H86" s="400"/>
      <c r="I86" s="374">
        <v>180</v>
      </c>
      <c r="J86" s="374">
        <v>185</v>
      </c>
      <c r="K86" s="374">
        <v>190</v>
      </c>
      <c r="L86" s="374">
        <v>194</v>
      </c>
      <c r="M86" s="374">
        <v>198</v>
      </c>
      <c r="N86" s="374">
        <v>202</v>
      </c>
      <c r="O86" s="374">
        <v>205</v>
      </c>
      <c r="P86" s="374">
        <v>208</v>
      </c>
      <c r="Q86" s="374">
        <v>211</v>
      </c>
      <c r="R86" s="374">
        <v>214</v>
      </c>
      <c r="S86" s="429"/>
      <c r="T86" s="432"/>
      <c r="U86" s="402"/>
      <c r="V86" s="435"/>
      <c r="W86" s="400"/>
      <c r="X86" s="402"/>
    </row>
    <row r="87" spans="1:24">
      <c r="A87" s="440"/>
      <c r="B87" s="440"/>
      <c r="C87" s="373"/>
      <c r="D87" s="375"/>
      <c r="E87" s="440"/>
      <c r="F87" s="440"/>
      <c r="G87" s="373"/>
      <c r="H87" s="373"/>
      <c r="I87" s="375"/>
      <c r="J87" s="375"/>
      <c r="K87" s="375"/>
      <c r="L87" s="375"/>
      <c r="M87" s="375"/>
      <c r="N87" s="375"/>
      <c r="O87" s="375"/>
      <c r="P87" s="375"/>
      <c r="Q87" s="375"/>
      <c r="R87" s="375"/>
      <c r="S87" s="430"/>
      <c r="T87" s="433"/>
      <c r="U87" s="403"/>
      <c r="V87" s="436"/>
      <c r="W87" s="373"/>
      <c r="X87" s="403"/>
    </row>
    <row r="88" spans="1:24">
      <c r="A88" s="131">
        <v>1</v>
      </c>
      <c r="B88" s="127">
        <v>190</v>
      </c>
      <c r="C88" s="26">
        <v>323</v>
      </c>
      <c r="D88" s="21" t="str">
        <f>IF(C88=0," ",VLOOKUP(C88,[1]Спортсмены!B$1:I$65536,2,FALSE))</f>
        <v>Никитин Антон</v>
      </c>
      <c r="E88" s="175">
        <f>IF(C88=0," ",VLOOKUP($C88,[1]Спортсмены!$B$1:$H$65536,3,FALSE))</f>
        <v>32589</v>
      </c>
      <c r="F88" s="23" t="str">
        <f>IF(C88=0," ",IF(VLOOKUP($C88,[1]Спортсмены!$B$1:$H$65536,4,FALSE)=0," ",VLOOKUP($C88,[1]Спортсмены!$B$1:$H$65536,4,FALSE)))</f>
        <v>КМС</v>
      </c>
      <c r="G88" s="21" t="str">
        <f>IF(C88=0," ",VLOOKUP($C88,[1]Спортсмены!$B$1:$H$65536,5,FALSE))</f>
        <v>Ивановская</v>
      </c>
      <c r="H88" s="30" t="str">
        <f>IF(C88=0," ",VLOOKUP($C88,[1]Спортсмены!$B$1:$H$65536,6,FALSE))</f>
        <v>Иваново, Профсоюзы</v>
      </c>
      <c r="I88" s="205"/>
      <c r="J88" s="205"/>
      <c r="K88" s="23" t="s">
        <v>286</v>
      </c>
      <c r="L88" s="205" t="s">
        <v>288</v>
      </c>
      <c r="M88" s="205" t="s">
        <v>286</v>
      </c>
      <c r="N88" s="205"/>
      <c r="O88" s="205" t="s">
        <v>289</v>
      </c>
      <c r="P88" s="205"/>
      <c r="Q88" s="205"/>
      <c r="R88" s="205"/>
      <c r="S88" s="237"/>
      <c r="T88" s="237"/>
      <c r="U88" s="238">
        <v>1.98</v>
      </c>
      <c r="V88" s="29" t="str">
        <f>IF(U88=0," ",IF(U88&gt;=[1]Разряды!$C$15,[1]Разряды!$C$3,IF(U88&gt;=[1]Разряды!$D$15,[1]Разряды!$D$3,IF(U88&gt;=[1]Разряды!$E$15,[1]Разряды!$E$3,IF(U88&gt;=[1]Разряды!$F$15,[1]Разряды!$F$3,IF(U88&gt;=[1]Разряды!$G$15,[1]Разряды!$G$3,IF(U88&gt;=[1]Разряды!$H$15,[1]Разряды!$H$3,"б/р")))))))</f>
        <v>1р</v>
      </c>
      <c r="W88" s="29">
        <v>0</v>
      </c>
      <c r="X88" s="21" t="str">
        <f>IF(C88=0," ",VLOOKUP($C88,[1]Спортсмены!$B$1:$H$65536,7,FALSE))</f>
        <v>Гудова В.А.</v>
      </c>
    </row>
    <row r="89" spans="1:24" ht="21.75" customHeight="1">
      <c r="A89" s="131">
        <v>2</v>
      </c>
      <c r="B89" s="127">
        <v>190</v>
      </c>
      <c r="C89" s="26">
        <v>396</v>
      </c>
      <c r="D89" s="21" t="str">
        <f>IF(C89=0," ",VLOOKUP(C89,[1]Спортсмены!B$1:I$65536,2,FALSE))</f>
        <v>Зимон Олег</v>
      </c>
      <c r="E89" s="175">
        <f>IF(C89=0," ",VLOOKUP($C89,[1]Спортсмены!$B$1:$H$65536,3,FALSE))</f>
        <v>30120</v>
      </c>
      <c r="F89" s="23" t="str">
        <f>IF(C89=0," ",IF(VLOOKUP($C89,[1]Спортсмены!$B$1:$H$65536,4,FALSE)=0," ",VLOOKUP($C89,[1]Спортсмены!$B$1:$H$65536,4,FALSE)))</f>
        <v>КМС</v>
      </c>
      <c r="G89" s="30" t="str">
        <f>IF(C89=0," ",VLOOKUP($C89,[1]Спортсмены!$B$1:$H$65536,5,FALSE))</f>
        <v>респ-ка Карелия</v>
      </c>
      <c r="H89" s="30" t="str">
        <f>IF(C89=0," ",VLOOKUP($C89,[1]Спортсмены!$B$1:$H$65536,6,FALSE))</f>
        <v>СДЮСШОР-3</v>
      </c>
      <c r="I89" s="205"/>
      <c r="J89" s="205"/>
      <c r="K89" s="23" t="s">
        <v>286</v>
      </c>
      <c r="L89" s="205" t="s">
        <v>286</v>
      </c>
      <c r="M89" s="205" t="s">
        <v>287</v>
      </c>
      <c r="N89" s="205"/>
      <c r="O89" s="205"/>
      <c r="P89" s="205"/>
      <c r="Q89" s="205"/>
      <c r="R89" s="205"/>
      <c r="S89" s="237"/>
      <c r="T89" s="237"/>
      <c r="U89" s="238">
        <v>1.94</v>
      </c>
      <c r="V89" s="29" t="str">
        <f>IF(U89=0," ",IF(U89&gt;=[1]Разряды!$C$15,[1]Разряды!$C$3,IF(U89&gt;=[1]Разряды!$D$15,[1]Разряды!$D$3,IF(U89&gt;=[1]Разряды!$E$15,[1]Разряды!$E$3,IF(U89&gt;=[1]Разряды!$F$15,[1]Разряды!$F$3,IF(U89&gt;=[1]Разряды!$G$15,[1]Разряды!$G$3,IF(U89&gt;=[1]Разряды!$H$15,[1]Разряды!$H$3,"б/р")))))))</f>
        <v>1р</v>
      </c>
      <c r="W89" s="29">
        <v>0</v>
      </c>
      <c r="X89" s="100" t="str">
        <f>IF(C89=0," ",VLOOKUP($C89,[1]Спортсмены!$B$1:$H$65536,7,FALSE))</f>
        <v>Кишкин А.Ю., Воробьёв С.А.</v>
      </c>
    </row>
    <row r="90" spans="1:24" ht="16.5" thickBot="1">
      <c r="A90" s="42"/>
      <c r="B90" s="240"/>
      <c r="C90" s="213"/>
      <c r="D90" s="241"/>
      <c r="E90" s="211"/>
      <c r="F90" s="186"/>
      <c r="G90" s="186"/>
      <c r="H90" s="186"/>
      <c r="I90" s="242"/>
      <c r="J90" s="242"/>
      <c r="K90" s="211"/>
      <c r="L90" s="242"/>
      <c r="M90" s="242"/>
      <c r="N90" s="242"/>
      <c r="O90" s="242"/>
      <c r="P90" s="242"/>
      <c r="Q90" s="242"/>
      <c r="R90" s="242"/>
      <c r="S90" s="243"/>
      <c r="T90" s="243"/>
      <c r="U90" s="244"/>
      <c r="V90" s="209"/>
      <c r="W90" s="209"/>
      <c r="X90" s="213"/>
    </row>
    <row r="91" spans="1:24" ht="16.5" thickTop="1">
      <c r="A91" s="92"/>
      <c r="B91" s="230"/>
      <c r="C91" s="218"/>
      <c r="D91" s="245"/>
      <c r="E91" s="216"/>
      <c r="F91" s="93"/>
      <c r="G91" s="93"/>
      <c r="H91" s="93"/>
      <c r="I91" s="216"/>
      <c r="J91" s="216"/>
      <c r="K91" s="216"/>
      <c r="L91" s="216"/>
      <c r="M91" s="216"/>
      <c r="N91" s="216"/>
      <c r="O91" s="216"/>
      <c r="P91" s="216"/>
      <c r="Q91" s="214"/>
      <c r="R91" s="214"/>
      <c r="S91" s="214"/>
      <c r="T91" s="214"/>
      <c r="U91" s="214"/>
      <c r="V91" s="214"/>
      <c r="W91" s="214"/>
      <c r="X91" s="218"/>
    </row>
    <row r="92" spans="1:24" ht="15.75">
      <c r="A92" s="92"/>
      <c r="B92" s="230"/>
      <c r="C92" s="218"/>
      <c r="D92" s="245"/>
      <c r="E92" s="216"/>
      <c r="F92" s="93"/>
      <c r="G92" s="93"/>
      <c r="H92" s="93"/>
      <c r="I92" s="216"/>
      <c r="J92" s="216"/>
      <c r="K92" s="216"/>
      <c r="L92" s="216"/>
      <c r="M92" s="216"/>
      <c r="N92" s="216"/>
      <c r="O92" s="216"/>
      <c r="P92" s="216"/>
      <c r="Q92" s="214"/>
      <c r="R92" s="214"/>
      <c r="S92" s="214"/>
      <c r="T92" s="214"/>
      <c r="U92" s="214"/>
      <c r="V92" s="214"/>
      <c r="W92" s="214"/>
      <c r="X92" s="218"/>
    </row>
    <row r="93" spans="1:24" ht="15.75">
      <c r="A93" s="92"/>
      <c r="B93" s="230"/>
      <c r="C93" s="218"/>
      <c r="D93" s="245"/>
      <c r="E93" s="216"/>
      <c r="F93" s="93"/>
      <c r="G93" s="93"/>
      <c r="H93" s="93"/>
      <c r="I93" s="216"/>
      <c r="J93" s="216"/>
      <c r="K93" s="216"/>
      <c r="L93" s="216"/>
      <c r="M93" s="216"/>
      <c r="N93" s="216"/>
      <c r="O93" s="216"/>
      <c r="P93" s="216"/>
      <c r="Q93" s="214"/>
      <c r="R93" s="214"/>
      <c r="S93" s="214"/>
      <c r="T93" s="214"/>
      <c r="U93" s="214"/>
      <c r="V93" s="214"/>
      <c r="W93" s="214"/>
      <c r="X93" s="218"/>
    </row>
    <row r="94" spans="1:24" ht="15.75">
      <c r="A94" s="92"/>
      <c r="B94" s="230"/>
      <c r="C94" s="218"/>
      <c r="D94" s="245"/>
      <c r="E94" s="216"/>
      <c r="F94" s="93"/>
      <c r="G94" s="93"/>
      <c r="H94" s="93"/>
      <c r="I94" s="216"/>
      <c r="J94" s="216"/>
      <c r="K94" s="216"/>
      <c r="L94" s="216"/>
      <c r="M94" s="216"/>
      <c r="N94" s="216"/>
      <c r="O94" s="216"/>
      <c r="P94" s="216"/>
      <c r="Q94" s="214"/>
      <c r="R94" s="214"/>
      <c r="S94" s="214"/>
      <c r="T94" s="214"/>
      <c r="U94" s="214"/>
      <c r="V94" s="214"/>
      <c r="W94" s="214"/>
      <c r="X94" s="218"/>
    </row>
    <row r="95" spans="1:24" ht="15.75">
      <c r="A95" s="92"/>
      <c r="B95" s="230"/>
      <c r="C95" s="218"/>
      <c r="D95" s="245"/>
      <c r="E95" s="216"/>
      <c r="F95" s="93"/>
      <c r="G95" s="93"/>
      <c r="H95" s="93"/>
      <c r="I95" s="216"/>
      <c r="J95" s="216"/>
      <c r="K95" s="216"/>
      <c r="L95" s="216"/>
      <c r="M95" s="216"/>
      <c r="N95" s="216"/>
      <c r="O95" s="216"/>
      <c r="P95" s="216"/>
      <c r="Q95" s="214"/>
      <c r="R95" s="214"/>
      <c r="S95" s="214"/>
      <c r="T95" s="214"/>
      <c r="U95" s="214"/>
      <c r="V95" s="214"/>
      <c r="W95" s="214"/>
      <c r="X95" s="218"/>
    </row>
    <row r="96" spans="1:24" ht="15.75">
      <c r="A96" s="92"/>
      <c r="B96" s="230"/>
      <c r="C96" s="218"/>
      <c r="D96" s="245"/>
      <c r="E96" s="216"/>
      <c r="F96" s="93"/>
      <c r="G96" s="93"/>
      <c r="H96" s="93"/>
      <c r="I96" s="216"/>
      <c r="J96" s="216"/>
      <c r="K96" s="216"/>
      <c r="L96" s="216"/>
      <c r="M96" s="216"/>
      <c r="N96" s="216"/>
      <c r="O96" s="216"/>
      <c r="P96" s="216"/>
      <c r="Q96" s="214"/>
      <c r="R96" s="214"/>
      <c r="S96" s="214"/>
      <c r="T96" s="214"/>
      <c r="U96" s="214"/>
      <c r="V96" s="214"/>
      <c r="W96" s="214"/>
      <c r="X96" s="218"/>
    </row>
    <row r="97" spans="1:24" ht="15.75">
      <c r="A97" s="92"/>
      <c r="B97" s="230"/>
      <c r="C97" s="218"/>
      <c r="D97" s="245"/>
      <c r="E97" s="216"/>
      <c r="F97" s="93"/>
      <c r="G97" s="93"/>
      <c r="H97" s="93"/>
      <c r="I97" s="216"/>
      <c r="J97" s="216"/>
      <c r="K97" s="216"/>
      <c r="L97" s="216"/>
      <c r="M97" s="216"/>
      <c r="N97" s="216"/>
      <c r="O97" s="216"/>
      <c r="P97" s="216"/>
      <c r="Q97" s="214"/>
      <c r="R97" s="214"/>
      <c r="S97" s="214"/>
      <c r="T97" s="214"/>
      <c r="U97" s="214"/>
      <c r="V97" s="214"/>
      <c r="W97" s="214"/>
      <c r="X97" s="218"/>
    </row>
    <row r="98" spans="1:24" ht="15.75">
      <c r="A98" s="92"/>
      <c r="B98" s="230"/>
      <c r="C98" s="218"/>
      <c r="D98" s="245"/>
      <c r="E98" s="216"/>
      <c r="F98" s="93"/>
      <c r="G98" s="93"/>
      <c r="H98" s="93"/>
      <c r="I98" s="216"/>
      <c r="J98" s="216"/>
      <c r="K98" s="216"/>
      <c r="L98" s="216"/>
      <c r="M98" s="216"/>
      <c r="N98" s="216"/>
      <c r="O98" s="216"/>
      <c r="P98" s="216"/>
      <c r="Q98" s="214"/>
      <c r="R98" s="214"/>
      <c r="S98" s="214"/>
      <c r="T98" s="214"/>
      <c r="U98" s="214"/>
      <c r="V98" s="214"/>
      <c r="W98" s="214"/>
      <c r="X98" s="218"/>
    </row>
    <row r="99" spans="1:24" ht="15.75">
      <c r="A99" s="92"/>
      <c r="B99" s="230"/>
      <c r="C99" s="218"/>
      <c r="D99" s="245"/>
      <c r="E99" s="216"/>
      <c r="F99" s="93"/>
      <c r="G99" s="93"/>
      <c r="H99" s="93"/>
      <c r="I99" s="216"/>
      <c r="J99" s="216"/>
      <c r="K99" s="216"/>
      <c r="L99" s="216"/>
      <c r="M99" s="216"/>
      <c r="N99" s="216"/>
      <c r="O99" s="216"/>
      <c r="P99" s="216"/>
      <c r="Q99" s="214"/>
      <c r="R99" s="214"/>
      <c r="S99" s="214"/>
      <c r="T99" s="214"/>
      <c r="U99" s="214"/>
      <c r="V99" s="214"/>
      <c r="W99" s="214"/>
      <c r="X99" s="218"/>
    </row>
    <row r="100" spans="1:24" ht="15.75">
      <c r="A100" s="92"/>
      <c r="B100" s="230"/>
      <c r="C100" s="218"/>
      <c r="D100" s="245"/>
      <c r="E100" s="216"/>
      <c r="F100" s="93"/>
      <c r="G100" s="93"/>
      <c r="H100" s="93"/>
      <c r="I100" s="216"/>
      <c r="J100" s="216"/>
      <c r="K100" s="216"/>
      <c r="L100" s="216"/>
      <c r="M100" s="216"/>
      <c r="N100" s="216"/>
      <c r="O100" s="216"/>
      <c r="P100" s="216"/>
      <c r="Q100" s="214"/>
      <c r="R100" s="214"/>
      <c r="S100" s="214"/>
      <c r="T100" s="214"/>
      <c r="U100" s="214"/>
      <c r="V100" s="214"/>
      <c r="W100" s="214"/>
      <c r="X100" s="218"/>
    </row>
    <row r="101" spans="1:24" ht="15.75">
      <c r="A101" s="92"/>
      <c r="B101" s="230"/>
      <c r="C101" s="218"/>
      <c r="D101" s="245"/>
      <c r="E101" s="216"/>
      <c r="F101" s="93"/>
      <c r="G101" s="93"/>
      <c r="H101" s="93"/>
      <c r="I101" s="216"/>
      <c r="J101" s="216"/>
      <c r="K101" s="216"/>
      <c r="L101" s="216"/>
      <c r="M101" s="216"/>
      <c r="N101" s="216"/>
      <c r="O101" s="216"/>
      <c r="P101" s="216"/>
      <c r="Q101" s="214"/>
      <c r="R101" s="214"/>
      <c r="S101" s="214"/>
      <c r="T101" s="214"/>
      <c r="U101" s="214"/>
      <c r="V101" s="214"/>
      <c r="W101" s="214"/>
      <c r="X101" s="218"/>
    </row>
    <row r="102" spans="1:24" ht="15.75">
      <c r="A102" s="92"/>
      <c r="B102" s="230"/>
      <c r="C102" s="218"/>
      <c r="D102" s="245"/>
      <c r="E102" s="216"/>
      <c r="F102" s="93"/>
      <c r="G102" s="93"/>
      <c r="H102" s="93"/>
      <c r="I102" s="216"/>
      <c r="J102" s="216"/>
      <c r="K102" s="216"/>
      <c r="L102" s="216"/>
      <c r="M102" s="216"/>
      <c r="N102" s="216"/>
      <c r="O102" s="216"/>
      <c r="P102" s="216"/>
      <c r="Q102" s="214"/>
      <c r="R102" s="214"/>
      <c r="S102" s="214"/>
      <c r="T102" s="214"/>
      <c r="U102" s="214"/>
      <c r="V102" s="214"/>
      <c r="W102" s="214"/>
      <c r="X102" s="218"/>
    </row>
    <row r="103" spans="1:24" ht="15.75">
      <c r="A103" s="92"/>
      <c r="B103" s="230"/>
      <c r="C103" s="218"/>
      <c r="D103" s="245"/>
      <c r="E103" s="216"/>
      <c r="F103" s="93"/>
      <c r="G103" s="93"/>
      <c r="H103" s="93"/>
      <c r="I103" s="216"/>
      <c r="J103" s="216"/>
      <c r="K103" s="216"/>
      <c r="L103" s="216"/>
      <c r="M103" s="216"/>
      <c r="N103" s="216"/>
      <c r="O103" s="216"/>
      <c r="P103" s="216"/>
      <c r="Q103" s="214"/>
      <c r="R103" s="214"/>
      <c r="S103" s="214"/>
      <c r="T103" s="214"/>
      <c r="U103" s="214"/>
      <c r="V103" s="214"/>
      <c r="W103" s="214"/>
      <c r="X103" s="218"/>
    </row>
    <row r="104" spans="1:24" ht="15.75">
      <c r="A104" s="92"/>
      <c r="B104" s="230"/>
      <c r="C104" s="218"/>
      <c r="D104" s="245"/>
      <c r="E104" s="216"/>
      <c r="F104" s="93"/>
      <c r="G104" s="93"/>
      <c r="H104" s="93"/>
      <c r="I104" s="216"/>
      <c r="J104" s="216"/>
      <c r="K104" s="216"/>
      <c r="L104" s="216"/>
      <c r="M104" s="216"/>
      <c r="N104" s="216"/>
      <c r="O104" s="216"/>
      <c r="P104" s="216"/>
      <c r="Q104" s="214"/>
      <c r="R104" s="214"/>
      <c r="S104" s="214"/>
      <c r="T104" s="214"/>
      <c r="U104" s="214"/>
      <c r="V104" s="214"/>
      <c r="W104" s="214"/>
      <c r="X104" s="218"/>
    </row>
    <row r="105" spans="1:24" ht="15.75">
      <c r="A105" s="92"/>
      <c r="B105" s="230"/>
      <c r="C105" s="218"/>
      <c r="D105" s="245"/>
      <c r="E105" s="216"/>
      <c r="F105" s="93"/>
      <c r="G105" s="93"/>
      <c r="H105" s="93"/>
      <c r="I105" s="216"/>
      <c r="J105" s="216"/>
      <c r="K105" s="216"/>
      <c r="L105" s="216"/>
      <c r="M105" s="216"/>
      <c r="N105" s="216"/>
      <c r="O105" s="216"/>
      <c r="P105" s="216"/>
      <c r="Q105" s="214"/>
      <c r="R105" s="214"/>
      <c r="S105" s="214"/>
      <c r="T105" s="214"/>
      <c r="U105" s="214"/>
      <c r="V105" s="214"/>
      <c r="W105" s="214"/>
      <c r="X105" s="218"/>
    </row>
    <row r="106" spans="1:24" ht="15.75">
      <c r="A106" s="92"/>
      <c r="B106" s="230"/>
      <c r="C106" s="218"/>
      <c r="D106" s="245"/>
      <c r="E106" s="216"/>
      <c r="F106" s="93"/>
      <c r="G106" s="93"/>
      <c r="H106" s="93"/>
      <c r="I106" s="216"/>
      <c r="J106" s="216"/>
      <c r="K106" s="216"/>
      <c r="L106" s="216"/>
      <c r="M106" s="216"/>
      <c r="N106" s="216"/>
      <c r="O106" s="216"/>
      <c r="P106" s="216"/>
      <c r="Q106" s="214"/>
      <c r="R106" s="214"/>
      <c r="S106" s="214"/>
      <c r="T106" s="214"/>
      <c r="U106" s="214"/>
      <c r="V106" s="214"/>
      <c r="W106" s="214"/>
      <c r="X106" s="218"/>
    </row>
    <row r="107" spans="1:24" ht="15.75">
      <c r="A107" s="92"/>
      <c r="B107" s="230"/>
      <c r="C107" s="218"/>
      <c r="D107" s="245"/>
      <c r="E107" s="216"/>
      <c r="F107" s="93"/>
      <c r="G107" s="93"/>
      <c r="H107" s="93"/>
      <c r="I107" s="216"/>
      <c r="J107" s="216"/>
      <c r="K107" s="216"/>
      <c r="L107" s="216"/>
      <c r="M107" s="216"/>
      <c r="N107" s="216"/>
      <c r="O107" s="216"/>
      <c r="P107" s="216"/>
      <c r="Q107" s="214"/>
      <c r="R107" s="214"/>
      <c r="S107" s="214"/>
      <c r="T107" s="214"/>
      <c r="U107" s="214"/>
      <c r="V107" s="214"/>
      <c r="W107" s="214"/>
      <c r="X107" s="218"/>
    </row>
    <row r="108" spans="1:24" ht="15.75">
      <c r="A108" s="92"/>
      <c r="B108" s="230"/>
      <c r="C108" s="218"/>
      <c r="D108" s="245"/>
      <c r="E108" s="216"/>
      <c r="F108" s="93"/>
      <c r="G108" s="93"/>
      <c r="H108" s="93"/>
      <c r="I108" s="216"/>
      <c r="J108" s="216"/>
      <c r="K108" s="216"/>
      <c r="L108" s="216"/>
      <c r="M108" s="216"/>
      <c r="N108" s="216"/>
      <c r="O108" s="216"/>
      <c r="P108" s="216"/>
      <c r="Q108" s="214"/>
      <c r="R108" s="214"/>
      <c r="S108" s="214"/>
      <c r="T108" s="214"/>
      <c r="U108" s="214"/>
      <c r="V108" s="214"/>
      <c r="W108" s="214"/>
      <c r="X108" s="218"/>
    </row>
  </sheetData>
  <mergeCells count="225">
    <mergeCell ref="A1:X1"/>
    <mergeCell ref="B2:X2"/>
    <mergeCell ref="E3:X3"/>
    <mergeCell ref="E4:X4"/>
    <mergeCell ref="E5:X5"/>
    <mergeCell ref="G6:Q6"/>
    <mergeCell ref="A8:A10"/>
    <mergeCell ref="B8:B10"/>
    <mergeCell ref="C8:C10"/>
    <mergeCell ref="D8:D10"/>
    <mergeCell ref="E8:E10"/>
    <mergeCell ref="F8:F10"/>
    <mergeCell ref="G8:G10"/>
    <mergeCell ref="H8:H10"/>
    <mergeCell ref="I8:Q8"/>
    <mergeCell ref="O9:O10"/>
    <mergeCell ref="P9:P10"/>
    <mergeCell ref="Q9:Q10"/>
    <mergeCell ref="G16:Q16"/>
    <mergeCell ref="S16:X16"/>
    <mergeCell ref="A18:A20"/>
    <mergeCell ref="B18:B20"/>
    <mergeCell ref="C18:C20"/>
    <mergeCell ref="D18:D20"/>
    <mergeCell ref="E18:E20"/>
    <mergeCell ref="I9:I10"/>
    <mergeCell ref="J9:J10"/>
    <mergeCell ref="K9:K10"/>
    <mergeCell ref="L9:L10"/>
    <mergeCell ref="M9:M10"/>
    <mergeCell ref="N9:N10"/>
    <mergeCell ref="S8:S10"/>
    <mergeCell ref="T8:T10"/>
    <mergeCell ref="U8:U10"/>
    <mergeCell ref="V8:V10"/>
    <mergeCell ref="W8:W10"/>
    <mergeCell ref="X8:X10"/>
    <mergeCell ref="X18:X20"/>
    <mergeCell ref="I19:I20"/>
    <mergeCell ref="J19:J20"/>
    <mergeCell ref="K19:K20"/>
    <mergeCell ref="L19:L20"/>
    <mergeCell ref="F18:F20"/>
    <mergeCell ref="G18:G20"/>
    <mergeCell ref="H18:H20"/>
    <mergeCell ref="I18:Q18"/>
    <mergeCell ref="S18:S20"/>
    <mergeCell ref="T18:T20"/>
    <mergeCell ref="O19:O20"/>
    <mergeCell ref="P19:P20"/>
    <mergeCell ref="Q19:Q20"/>
    <mergeCell ref="U18:U20"/>
    <mergeCell ref="V18:V20"/>
    <mergeCell ref="W18:W20"/>
    <mergeCell ref="G25:G27"/>
    <mergeCell ref="H25:H27"/>
    <mergeCell ref="I25:Q25"/>
    <mergeCell ref="S25:S27"/>
    <mergeCell ref="T25:T27"/>
    <mergeCell ref="U25:U27"/>
    <mergeCell ref="P26:P27"/>
    <mergeCell ref="Q26:Q27"/>
    <mergeCell ref="G23:Q23"/>
    <mergeCell ref="S23:X23"/>
    <mergeCell ref="L24:U24"/>
    <mergeCell ref="V24:X24"/>
    <mergeCell ref="V25:V27"/>
    <mergeCell ref="W25:W27"/>
    <mergeCell ref="X25:X27"/>
    <mergeCell ref="M19:M20"/>
    <mergeCell ref="N19:N20"/>
    <mergeCell ref="V31:X31"/>
    <mergeCell ref="A32:A34"/>
    <mergeCell ref="B32:B34"/>
    <mergeCell ref="C32:C34"/>
    <mergeCell ref="D32:D34"/>
    <mergeCell ref="E32:E34"/>
    <mergeCell ref="F32:F34"/>
    <mergeCell ref="A37:T37"/>
    <mergeCell ref="I26:I27"/>
    <mergeCell ref="J26:J27"/>
    <mergeCell ref="K26:K27"/>
    <mergeCell ref="L26:L27"/>
    <mergeCell ref="M26:M27"/>
    <mergeCell ref="N26:N27"/>
    <mergeCell ref="O26:O27"/>
    <mergeCell ref="G30:Q30"/>
    <mergeCell ref="S30:X30"/>
    <mergeCell ref="A25:A27"/>
    <mergeCell ref="B25:B27"/>
    <mergeCell ref="C25:C27"/>
    <mergeCell ref="D25:D27"/>
    <mergeCell ref="E25:E27"/>
    <mergeCell ref="F25:F27"/>
    <mergeCell ref="G32:G34"/>
    <mergeCell ref="H32:H34"/>
    <mergeCell ref="I32:Q32"/>
    <mergeCell ref="S32:S34"/>
    <mergeCell ref="T32:T34"/>
    <mergeCell ref="U32:U34"/>
    <mergeCell ref="P33:P34"/>
    <mergeCell ref="Q33:Q34"/>
    <mergeCell ref="L31:U31"/>
    <mergeCell ref="V32:V34"/>
    <mergeCell ref="W32:W34"/>
    <mergeCell ref="X32:X34"/>
    <mergeCell ref="I33:I34"/>
    <mergeCell ref="J33:J34"/>
    <mergeCell ref="K33:K34"/>
    <mergeCell ref="L33:L34"/>
    <mergeCell ref="M33:M34"/>
    <mergeCell ref="N33:N34"/>
    <mergeCell ref="O33:O34"/>
    <mergeCell ref="E39:X39"/>
    <mergeCell ref="E40:X40"/>
    <mergeCell ref="E41:X41"/>
    <mergeCell ref="E42:X42"/>
    <mergeCell ref="G43:Q43"/>
    <mergeCell ref="A45:A47"/>
    <mergeCell ref="B45:B47"/>
    <mergeCell ref="C45:C47"/>
    <mergeCell ref="D45:D47"/>
    <mergeCell ref="E45:E47"/>
    <mergeCell ref="F45:F47"/>
    <mergeCell ref="G45:G47"/>
    <mergeCell ref="H45:H47"/>
    <mergeCell ref="I45:Q45"/>
    <mergeCell ref="S45:S47"/>
    <mergeCell ref="T45:T47"/>
    <mergeCell ref="O46:O47"/>
    <mergeCell ref="P46:P47"/>
    <mergeCell ref="Q46:Q47"/>
    <mergeCell ref="U45:U47"/>
    <mergeCell ref="V45:V47"/>
    <mergeCell ref="W45:W47"/>
    <mergeCell ref="X45:X47"/>
    <mergeCell ref="I46:I47"/>
    <mergeCell ref="J46:J47"/>
    <mergeCell ref="K46:K47"/>
    <mergeCell ref="L46:L47"/>
    <mergeCell ref="M46:M47"/>
    <mergeCell ref="N46:N47"/>
    <mergeCell ref="B57:C57"/>
    <mergeCell ref="G57:Q57"/>
    <mergeCell ref="A59:A61"/>
    <mergeCell ref="B59:B61"/>
    <mergeCell ref="C59:C61"/>
    <mergeCell ref="D59:D61"/>
    <mergeCell ref="E59:E61"/>
    <mergeCell ref="F59:F61"/>
    <mergeCell ref="G59:G61"/>
    <mergeCell ref="H59:H61"/>
    <mergeCell ref="A69:X69"/>
    <mergeCell ref="A70:X70"/>
    <mergeCell ref="A71:X71"/>
    <mergeCell ref="A72:X72"/>
    <mergeCell ref="B73:C73"/>
    <mergeCell ref="G73:Q73"/>
    <mergeCell ref="X59:X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I59:Q59"/>
    <mergeCell ref="S59:S61"/>
    <mergeCell ref="T59:T61"/>
    <mergeCell ref="U59:U61"/>
    <mergeCell ref="V59:V61"/>
    <mergeCell ref="W59:W61"/>
    <mergeCell ref="G75:G77"/>
    <mergeCell ref="H75:H77"/>
    <mergeCell ref="I75:Q75"/>
    <mergeCell ref="S75:S77"/>
    <mergeCell ref="T75:T77"/>
    <mergeCell ref="U75:U77"/>
    <mergeCell ref="P76:P77"/>
    <mergeCell ref="Q76:Q77"/>
    <mergeCell ref="A75:A77"/>
    <mergeCell ref="B75:B77"/>
    <mergeCell ref="C75:C77"/>
    <mergeCell ref="D75:D77"/>
    <mergeCell ref="E75:E77"/>
    <mergeCell ref="F75:F77"/>
    <mergeCell ref="V75:V77"/>
    <mergeCell ref="W75:W77"/>
    <mergeCell ref="X75:X77"/>
    <mergeCell ref="I76:I77"/>
    <mergeCell ref="J76:J77"/>
    <mergeCell ref="K76:K77"/>
    <mergeCell ref="L76:L77"/>
    <mergeCell ref="M76:M77"/>
    <mergeCell ref="N76:N77"/>
    <mergeCell ref="O76:O77"/>
    <mergeCell ref="B83:C83"/>
    <mergeCell ref="G83:Q83"/>
    <mergeCell ref="A85:A87"/>
    <mergeCell ref="B85:B87"/>
    <mergeCell ref="C85:C87"/>
    <mergeCell ref="D85:D87"/>
    <mergeCell ref="E85:E87"/>
    <mergeCell ref="F85:F87"/>
    <mergeCell ref="G85:G87"/>
    <mergeCell ref="H85:H87"/>
    <mergeCell ref="X85:X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I85:R85"/>
    <mergeCell ref="S85:S87"/>
    <mergeCell ref="T85:T87"/>
    <mergeCell ref="U85:U87"/>
    <mergeCell ref="V85:V87"/>
    <mergeCell ref="W85:W87"/>
    <mergeCell ref="R86:R8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K80"/>
  <sheetViews>
    <sheetView topLeftCell="A46" workbookViewId="0">
      <selection activeCell="G71" sqref="G71"/>
    </sheetView>
  </sheetViews>
  <sheetFormatPr defaultRowHeight="15"/>
  <cols>
    <col min="1" max="1" width="7.140625" customWidth="1"/>
    <col min="2" max="2" width="7.7109375" customWidth="1"/>
    <col min="3" max="3" width="25.42578125" customWidth="1"/>
    <col min="6" max="6" width="13.28515625" customWidth="1"/>
    <col min="7" max="7" width="36" customWidth="1"/>
    <col min="11" max="11" width="26" customWidth="1"/>
  </cols>
  <sheetData>
    <row r="1" spans="1:11" ht="20.25">
      <c r="A1" s="383" t="s">
        <v>3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</row>
    <row r="2" spans="1:11">
      <c r="A2" s="464" t="s">
        <v>306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11">
      <c r="A3" s="1" t="s">
        <v>307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</row>
    <row r="4" spans="1:11">
      <c r="A4" s="1" t="s">
        <v>308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</row>
    <row r="5" spans="1:11">
      <c r="A5" s="1" t="s">
        <v>309</v>
      </c>
      <c r="B5" s="258"/>
      <c r="C5" s="258"/>
      <c r="D5" s="259"/>
      <c r="E5" s="94"/>
      <c r="H5" s="465" t="s">
        <v>10</v>
      </c>
      <c r="I5" s="465"/>
      <c r="J5" s="465"/>
      <c r="K5" s="465"/>
    </row>
    <row r="6" spans="1:11">
      <c r="A6" s="7" t="s">
        <v>310</v>
      </c>
      <c r="B6" s="260"/>
      <c r="C6" s="260"/>
      <c r="D6" s="261"/>
      <c r="F6" s="473" t="s">
        <v>311</v>
      </c>
      <c r="G6" s="473"/>
      <c r="H6" s="468" t="s">
        <v>106</v>
      </c>
      <c r="I6" s="468"/>
      <c r="J6" s="9"/>
      <c r="K6" s="153" t="s">
        <v>312</v>
      </c>
    </row>
    <row r="7" spans="1:11">
      <c r="A7" s="1" t="s">
        <v>313</v>
      </c>
      <c r="B7" s="262"/>
      <c r="C7" s="262"/>
      <c r="D7" s="261"/>
      <c r="F7" s="10"/>
      <c r="G7" s="10"/>
      <c r="H7" s="10" t="s">
        <v>30</v>
      </c>
      <c r="I7" s="10"/>
    </row>
    <row r="8" spans="1:11">
      <c r="A8" s="469" t="s">
        <v>230</v>
      </c>
      <c r="B8" s="469" t="s">
        <v>231</v>
      </c>
      <c r="C8" s="372" t="s">
        <v>19</v>
      </c>
      <c r="D8" s="471" t="s">
        <v>233</v>
      </c>
      <c r="E8" s="372" t="s">
        <v>314</v>
      </c>
      <c r="F8" s="457" t="s">
        <v>22</v>
      </c>
      <c r="G8" s="372" t="s">
        <v>235</v>
      </c>
      <c r="H8" s="459" t="s">
        <v>24</v>
      </c>
      <c r="I8" s="372" t="s">
        <v>315</v>
      </c>
      <c r="J8" s="372" t="s">
        <v>316</v>
      </c>
      <c r="K8" s="401" t="s">
        <v>27</v>
      </c>
    </row>
    <row r="9" spans="1:11" ht="15.75" thickBot="1">
      <c r="A9" s="470"/>
      <c r="B9" s="470"/>
      <c r="C9" s="474"/>
      <c r="D9" s="472"/>
      <c r="E9" s="474"/>
      <c r="F9" s="458"/>
      <c r="G9" s="462"/>
      <c r="H9" s="460"/>
      <c r="I9" s="461"/>
      <c r="J9" s="462"/>
      <c r="K9" s="463"/>
    </row>
    <row r="10" spans="1:11" ht="15.75" thickTop="1">
      <c r="A10" s="447">
        <v>1</v>
      </c>
      <c r="B10" s="109">
        <v>171</v>
      </c>
      <c r="C10" s="49" t="str">
        <f>IF(B10=0," ",VLOOKUP(B10,[1]Женщины!B$1:H$65536,2,FALSE))</f>
        <v>Кузнецова Кристина</v>
      </c>
      <c r="D10" s="270">
        <f>IF(B10=0," ",VLOOKUP($B10,[1]Женщины!$B$1:$H$65536,3,FALSE))</f>
        <v>34900</v>
      </c>
      <c r="E10" s="15" t="str">
        <f>IF(B10=0," ",IF(VLOOKUP($B10,[1]Женщины!$B$1:$H$65536,4,FALSE)=0," ",VLOOKUP($B10,[1]Женщины!$B$1:$H$65536,4,FALSE)))</f>
        <v>КМС</v>
      </c>
      <c r="F10" s="271" t="str">
        <f>IF(B10=0," ",VLOOKUP($B10,[1]Женщины!$B$1:$H$65536,5,FALSE))</f>
        <v>Архангельская</v>
      </c>
      <c r="G10" s="49" t="str">
        <f>IF(B10=0," ",VLOOKUP($B10,[1]Женщины!$B$1:$H$65536,6,FALSE))</f>
        <v>Коряжма, ДЮСШ-35</v>
      </c>
      <c r="H10" s="450">
        <v>1.2542824074074073E-3</v>
      </c>
      <c r="I10" s="453" t="str">
        <f>IF(H10=0," ",IF(H10&lt;=[1]Разряды!$D$36,[1]Разряды!$D$3,IF(H10&lt;=[1]Разряды!$E$36,[1]Разряды!$E$3,IF(H10&lt;=[1]Разряды!$F$36,[1]Разряды!$F$3,IF(H10&lt;=[1]Разряды!$G$36,[1]Разряды!$G$3,IF(H10&lt;=[1]Разряды!$H$36,[1]Разряды!$H$3,IF(H10&lt;=[1]Разряды!$I$36,[1]Разряды!$I$3,IF(H10&lt;=[1]Разряды!$J$36,[1]Разряды!$J$3,"б/р"))))))))</f>
        <v>2р</v>
      </c>
      <c r="J10" s="272"/>
      <c r="K10" s="49" t="str">
        <f>IF(B10=0," ",VLOOKUP($B10,[1]Женщины!$B$1:$H$65536,7,FALSE))</f>
        <v>Казанцев Л.А.</v>
      </c>
    </row>
    <row r="11" spans="1:11">
      <c r="A11" s="448"/>
      <c r="B11" s="20">
        <v>172</v>
      </c>
      <c r="C11" s="21" t="str">
        <f>IF(B11=0," ",VLOOKUP(B11,[1]Женщины!B$1:H$65536,2,FALSE))</f>
        <v>Шадрина Екатерина</v>
      </c>
      <c r="D11" s="239">
        <f>IF(B11=0," ",VLOOKUP($B11,[1]Женщины!$B$1:$H$65536,3,FALSE))</f>
        <v>1995</v>
      </c>
      <c r="E11" s="23" t="str">
        <f>IF(B11=0," ",IF(VLOOKUP($B11,[1]Женщины!$B$1:$H$65536,4,FALSE)=0," ",VLOOKUP($B11,[1]Женщины!$B$1:$H$65536,4,FALSE)))</f>
        <v>1р</v>
      </c>
      <c r="F11" s="30" t="str">
        <f>IF(B11=0," ",VLOOKUP($B11,[1]Женщины!$B$1:$H$65536,5,FALSE))</f>
        <v>Архангельская</v>
      </c>
      <c r="G11" s="21" t="str">
        <f>IF(B11=0," ",VLOOKUP($B11,[1]Женщины!$B$1:$H$65536,6,FALSE))</f>
        <v>Коряжма, ДЮСШ-35</v>
      </c>
      <c r="H11" s="451"/>
      <c r="I11" s="454"/>
      <c r="J11" s="456">
        <v>20</v>
      </c>
      <c r="K11" s="21" t="str">
        <f>IF(B11=0," ",VLOOKUP($B11,[1]Женщины!$B$1:$H$65536,7,FALSE))</f>
        <v>Казанцев Л.А.</v>
      </c>
    </row>
    <row r="12" spans="1:11">
      <c r="A12" s="448"/>
      <c r="B12" s="20">
        <v>177</v>
      </c>
      <c r="C12" s="21" t="str">
        <f>IF(B12=0," ",VLOOKUP(B12,[1]Женщины!B$1:H$65536,2,FALSE))</f>
        <v>Жукова Марина</v>
      </c>
      <c r="D12" s="239">
        <f>IF(B12=0," ",VLOOKUP($B12,[1]Женщины!$B$1:$H$65536,3,FALSE))</f>
        <v>1998</v>
      </c>
      <c r="E12" s="23" t="str">
        <f>IF(B12=0," ",IF(VLOOKUP($B12,[1]Женщины!$B$1:$H$65536,4,FALSE)=0," ",VLOOKUP($B12,[1]Женщины!$B$1:$H$65536,4,FALSE)))</f>
        <v>1р</v>
      </c>
      <c r="F12" s="30" t="str">
        <f>IF(B12=0," ",VLOOKUP($B12,[1]Женщины!$B$1:$H$65536,5,FALSE))</f>
        <v>Архангельская</v>
      </c>
      <c r="G12" s="21" t="str">
        <f>IF(B12=0," ",VLOOKUP($B12,[1]Женщины!$B$1:$H$65536,6,FALSE))</f>
        <v>Архангельск, ДЮСШ-1</v>
      </c>
      <c r="H12" s="451"/>
      <c r="I12" s="454"/>
      <c r="J12" s="456"/>
      <c r="K12" s="21" t="str">
        <f>IF(B12=0," ",VLOOKUP($B12,[1]Женщины!$B$1:$H$65536,7,FALSE))</f>
        <v>Брюхова О.Б.</v>
      </c>
    </row>
    <row r="13" spans="1:11" ht="15.75" thickBot="1">
      <c r="A13" s="449"/>
      <c r="B13" s="36">
        <v>178</v>
      </c>
      <c r="C13" s="37" t="str">
        <f>IF(B13=0," ",VLOOKUP(B13,[1]Женщины!B$1:H$65536,2,FALSE))</f>
        <v>Матова Марина</v>
      </c>
      <c r="D13" s="273">
        <f>IF(B13=0," ",VLOOKUP($B13,[1]Женщины!$B$1:$H$65536,3,FALSE))</f>
        <v>1997</v>
      </c>
      <c r="E13" s="39" t="str">
        <f>IF(B13=0," ",IF(VLOOKUP($B13,[1]Женщины!$B$1:$H$65536,4,FALSE)=0," ",VLOOKUP($B13,[1]Женщины!$B$1:$H$65536,4,FALSE)))</f>
        <v>1р</v>
      </c>
      <c r="F13" s="249" t="str">
        <f>IF(B13=0," ",VLOOKUP($B13,[1]Женщины!$B$1:$H$65536,5,FALSE))</f>
        <v>Архангельская</v>
      </c>
      <c r="G13" s="37" t="str">
        <f>IF(B13=0," ",VLOOKUP($B13,[1]Женщины!$B$1:$H$65536,6,FALSE))</f>
        <v>Архангельск, ДЮСШ-1</v>
      </c>
      <c r="H13" s="452"/>
      <c r="I13" s="455"/>
      <c r="J13" s="269"/>
      <c r="K13" s="37" t="str">
        <f>IF(B13=0," ",VLOOKUP($B13,[1]Женщины!$B$1:$H$65536,7,FALSE))</f>
        <v>Брюхова О.Б.</v>
      </c>
    </row>
    <row r="14" spans="1:11" ht="15.75" thickTop="1">
      <c r="A14" s="447">
        <v>2</v>
      </c>
      <c r="B14" s="109">
        <v>218</v>
      </c>
      <c r="C14" s="49" t="str">
        <f>IF(B14=0," ",VLOOKUP(B14,[1]Женщины!B$1:H$65536,2,FALSE))</f>
        <v>Дранишникова Светлана</v>
      </c>
      <c r="D14" s="270">
        <f>IF(B14=0," ",VLOOKUP($B14,[1]Женщины!$B$1:$H$65536,3,FALSE))</f>
        <v>35206</v>
      </c>
      <c r="E14" s="15" t="str">
        <f>IF(B14=0," ",IF(VLOOKUP($B14,[1]Женщины!$B$1:$H$65536,4,FALSE)=0," ",VLOOKUP($B14,[1]Женщины!$B$1:$H$65536,4,FALSE)))</f>
        <v>1р</v>
      </c>
      <c r="F14" s="271" t="str">
        <f>IF(B14=0," ",VLOOKUP($B14,[1]Женщины!$B$1:$H$65536,5,FALSE))</f>
        <v>Костромская</v>
      </c>
      <c r="G14" s="49" t="str">
        <f>IF(B14=0," ",VLOOKUP($B14,[1]Женщины!$B$1:$H$65536,6,FALSE))</f>
        <v>Шарья, СДЮСШОР</v>
      </c>
      <c r="H14" s="450">
        <v>1.2993055555555555E-3</v>
      </c>
      <c r="I14" s="453" t="str">
        <f>IF(H14=0," ",IF(H14&lt;=[1]Разряды!$D$36,[1]Разряды!$D$3,IF(H14&lt;=[1]Разряды!$E$36,[1]Разряды!$E$3,IF(H14&lt;=[1]Разряды!$F$36,[1]Разряды!$F$3,IF(H14&lt;=[1]Разряды!$G$36,[1]Разряды!$G$3,IF(H14&lt;=[1]Разряды!$H$36,[1]Разряды!$H$3,IF(H14&lt;=[1]Разряды!$I$36,[1]Разряды!$I$3,IF(H14&lt;=[1]Разряды!$J$36,[1]Разряды!$J$3,"б/р"))))))))</f>
        <v>2р</v>
      </c>
      <c r="J14" s="272"/>
      <c r="K14" s="271" t="str">
        <f>IF(B14=0," ",VLOOKUP($B14,[1]Женщины!$B$1:$H$65536,7,FALSE))</f>
        <v>Александрова Л.Б., Аскеров А.М.</v>
      </c>
    </row>
    <row r="15" spans="1:11">
      <c r="A15" s="448"/>
      <c r="B15" s="20">
        <v>224</v>
      </c>
      <c r="C15" s="21" t="str">
        <f>IF(B15=0," ",VLOOKUP(B15,[1]Женщины!B$1:H$65536,2,FALSE))</f>
        <v>Александрийская Анастасия</v>
      </c>
      <c r="D15" s="175">
        <f>IF(B15=0," ",VLOOKUP($B15,[1]Женщины!$B$1:$H$65536,3,FALSE))</f>
        <v>35292</v>
      </c>
      <c r="E15" s="23" t="str">
        <f>IF(B15=0," ",IF(VLOOKUP($B15,[1]Женщины!$B$1:$H$65536,4,FALSE)=0," ",VLOOKUP($B15,[1]Женщины!$B$1:$H$65536,4,FALSE)))</f>
        <v>2р</v>
      </c>
      <c r="F15" s="30" t="str">
        <f>IF(B15=0," ",VLOOKUP($B15,[1]Женщины!$B$1:$H$65536,5,FALSE))</f>
        <v>Костромская</v>
      </c>
      <c r="G15" s="21" t="str">
        <f>IF(B15=0," ",VLOOKUP($B15,[1]Женщины!$B$1:$H$65536,6,FALSE))</f>
        <v>Кострома, КОСДЮСШОР</v>
      </c>
      <c r="H15" s="451"/>
      <c r="I15" s="454"/>
      <c r="J15" s="456">
        <v>17</v>
      </c>
      <c r="K15" s="21" t="str">
        <f>IF(B15=0," ",VLOOKUP($B15,[1]Женщины!$B$1:$H$65536,7,FALSE))</f>
        <v>Куликов В.П.</v>
      </c>
    </row>
    <row r="16" spans="1:11">
      <c r="A16" s="448"/>
      <c r="B16" s="20">
        <v>219</v>
      </c>
      <c r="C16" s="21" t="str">
        <f>IF(B16=0," ",VLOOKUP(B16,[1]Женщины!B$1:H$65536,2,FALSE))</f>
        <v>Королёва Елена</v>
      </c>
      <c r="D16" s="175">
        <f>IF(B16=0," ",VLOOKUP($B16,[1]Женщины!$B$1:$H$65536,3,FALSE))</f>
        <v>35134</v>
      </c>
      <c r="E16" s="23" t="str">
        <f>IF(B16=0," ",IF(VLOOKUP($B16,[1]Женщины!$B$1:$H$65536,4,FALSE)=0," ",VLOOKUP($B16,[1]Женщины!$B$1:$H$65536,4,FALSE)))</f>
        <v>1р</v>
      </c>
      <c r="F16" s="30" t="str">
        <f>IF(B16=0," ",VLOOKUP($B16,[1]Женщины!$B$1:$H$65536,5,FALSE))</f>
        <v>Костромская</v>
      </c>
      <c r="G16" s="21" t="str">
        <f>IF(B16=0," ",VLOOKUP($B16,[1]Женщины!$B$1:$H$65536,6,FALSE))</f>
        <v>Кострома, КОСДЮСШОР</v>
      </c>
      <c r="H16" s="451"/>
      <c r="I16" s="454"/>
      <c r="J16" s="456"/>
      <c r="K16" s="21" t="str">
        <f>IF(B16=0," ",VLOOKUP($B16,[1]Женщины!$B$1:$H$65536,7,FALSE))</f>
        <v>Ефалов Н.Л.</v>
      </c>
    </row>
    <row r="17" spans="1:11" ht="15.75" thickBot="1">
      <c r="A17" s="449"/>
      <c r="B17" s="36">
        <v>213</v>
      </c>
      <c r="C17" s="37" t="str">
        <f>IF(B17=0," ",VLOOKUP(B17,[1]Женщины!B$1:H$65536,2,FALSE))</f>
        <v>Сверчкова Полина</v>
      </c>
      <c r="D17" s="247">
        <f>IF(B17=0," ",VLOOKUP($B17,[1]Женщины!$B$1:$H$65536,3,FALSE))</f>
        <v>35503</v>
      </c>
      <c r="E17" s="39" t="str">
        <f>IF(B17=0," ",IF(VLOOKUP($B17,[1]Женщины!$B$1:$H$65536,4,FALSE)=0," ",VLOOKUP($B17,[1]Женщины!$B$1:$H$65536,4,FALSE)))</f>
        <v>1р</v>
      </c>
      <c r="F17" s="249" t="str">
        <f>IF(B17=0," ",VLOOKUP($B17,[1]Женщины!$B$1:$H$65536,5,FALSE))</f>
        <v>Костромская</v>
      </c>
      <c r="G17" s="37" t="str">
        <f>IF(B17=0," ",VLOOKUP($B17,[1]Женщины!$B$1:$H$65536,6,FALSE))</f>
        <v>Кострома, КОСДЮСШОР</v>
      </c>
      <c r="H17" s="452"/>
      <c r="I17" s="455"/>
      <c r="J17" s="269"/>
      <c r="K17" s="37" t="str">
        <f>IF(B17=0," ",VLOOKUP($B17,[1]Женщины!$B$1:$H$65536,7,FALSE))</f>
        <v>Дружков А.Н.</v>
      </c>
    </row>
    <row r="18" spans="1:11" ht="15.75" thickTop="1">
      <c r="A18" s="447">
        <v>3</v>
      </c>
      <c r="B18" s="109">
        <v>304</v>
      </c>
      <c r="C18" s="49" t="str">
        <f>IF(B18=0," ",VLOOKUP(B18,[1]Женщины!B$1:H$65536,2,FALSE))</f>
        <v>Аверина Ульяна</v>
      </c>
      <c r="D18" s="239">
        <f>IF(B18=0," ",VLOOKUP($B18,[1]Женщины!$B$1:$H$65536,3,FALSE))</f>
        <v>1996</v>
      </c>
      <c r="E18" s="15" t="str">
        <f>IF(B18=0," ",IF(VLOOKUP($B18,[1]Женщины!$B$1:$H$65536,4,FALSE)=0," ",VLOOKUP($B18,[1]Женщины!$B$1:$H$65536,4,FALSE)))</f>
        <v>2р</v>
      </c>
      <c r="F18" s="271" t="str">
        <f>IF(B18=0," ",VLOOKUP($B18,[1]Женщины!$B$1:$H$65536,5,FALSE))</f>
        <v>Вологодская</v>
      </c>
      <c r="G18" s="49" t="str">
        <f>IF(B18=0," ",VLOOKUP($B18,[1]Женщины!$B$1:$H$65536,6,FALSE))</f>
        <v>Череповец, ДЮСШ-2</v>
      </c>
      <c r="H18" s="450">
        <v>1.3015046296296297E-3</v>
      </c>
      <c r="I18" s="453" t="str">
        <f>IF(H18=0," ",IF(H18&lt;=[1]Разряды!$D$36,[1]Разряды!$D$3,IF(H18&lt;=[1]Разряды!$E$36,[1]Разряды!$E$3,IF(H18&lt;=[1]Разряды!$F$36,[1]Разряды!$F$3,IF(H18&lt;=[1]Разряды!$G$36,[1]Разряды!$G$3,IF(H18&lt;=[1]Разряды!$H$36,[1]Разряды!$H$3,IF(H18&lt;=[1]Разряды!$I$36,[1]Разряды!$I$3,IF(H18&lt;=[1]Разряды!$J$36,[1]Разряды!$J$3,"б/р"))))))))</f>
        <v>2р</v>
      </c>
      <c r="J18" s="272"/>
      <c r="K18" s="49" t="str">
        <f>IF(B18=0," ",VLOOKUP($B18,[1]Женщины!$B$1:$H$65536,7,FALSE))</f>
        <v>Лебедев А.В.</v>
      </c>
    </row>
    <row r="19" spans="1:11">
      <c r="A19" s="448"/>
      <c r="B19" s="20">
        <v>307</v>
      </c>
      <c r="C19" s="21" t="str">
        <f>IF(B19=0," ",VLOOKUP(B19,[1]Женщины!B$1:H$65536,2,FALSE))</f>
        <v>Якунина Ирина</v>
      </c>
      <c r="D19" s="239">
        <f>IF(B19=0," ",VLOOKUP($B19,[1]Женщины!$B$1:$H$65536,3,FALSE))</f>
        <v>1996</v>
      </c>
      <c r="E19" s="23" t="str">
        <f>IF(B19=0," ",IF(VLOOKUP($B19,[1]Женщины!$B$1:$H$65536,4,FALSE)=0," ",VLOOKUP($B19,[1]Женщины!$B$1:$H$65536,4,FALSE)))</f>
        <v>2р</v>
      </c>
      <c r="F19" s="30" t="str">
        <f>IF(B19=0," ",VLOOKUP($B19,[1]Женщины!$B$1:$H$65536,5,FALSE))</f>
        <v>Вологодская</v>
      </c>
      <c r="G19" s="21" t="str">
        <f>IF(B19=0," ",VLOOKUP($B19,[1]Женщины!$B$1:$H$65536,6,FALSE))</f>
        <v>Череповец, ДЮСШ-2</v>
      </c>
      <c r="H19" s="451"/>
      <c r="I19" s="454"/>
      <c r="J19" s="456">
        <v>15</v>
      </c>
      <c r="K19" s="21" t="str">
        <f>IF(B19=0," ",VLOOKUP($B19,[1]Женщины!$B$1:$H$65536,7,FALSE))</f>
        <v>Боголюбов В.Л.</v>
      </c>
    </row>
    <row r="20" spans="1:11">
      <c r="A20" s="448"/>
      <c r="B20" s="20">
        <v>305</v>
      </c>
      <c r="C20" s="21" t="str">
        <f>IF(B20=0," ",VLOOKUP(B20,[1]Женщины!B$1:H$65536,2,FALSE))</f>
        <v>Евсина Софья</v>
      </c>
      <c r="D20" s="239">
        <f>IF(B20=0," ",VLOOKUP($B20,[1]Женщины!$B$1:$H$65536,3,FALSE))</f>
        <v>1996</v>
      </c>
      <c r="E20" s="23" t="str">
        <f>IF(B20=0," ",IF(VLOOKUP($B20,[1]Женщины!$B$1:$H$65536,4,FALSE)=0," ",VLOOKUP($B20,[1]Женщины!$B$1:$H$65536,4,FALSE)))</f>
        <v>2р</v>
      </c>
      <c r="F20" s="30" t="str">
        <f>IF(B20=0," ",VLOOKUP($B20,[1]Женщины!$B$1:$H$65536,5,FALSE))</f>
        <v>Вологодская</v>
      </c>
      <c r="G20" s="21" t="str">
        <f>IF(B20=0," ",VLOOKUP($B20,[1]Женщины!$B$1:$H$65536,6,FALSE))</f>
        <v>Череповец, ДЮСШ-2</v>
      </c>
      <c r="H20" s="451"/>
      <c r="I20" s="454"/>
      <c r="J20" s="456"/>
      <c r="K20" s="21" t="str">
        <f>IF(B20=0," ",VLOOKUP($B20,[1]Женщины!$B$1:$H$65536,7,FALSE))</f>
        <v>Лебедев А.В.</v>
      </c>
    </row>
    <row r="21" spans="1:11" ht="15.75" thickBot="1">
      <c r="A21" s="449"/>
      <c r="B21" s="36">
        <v>298</v>
      </c>
      <c r="C21" s="37" t="str">
        <f>IF(B21=0," ",VLOOKUP(B21,[1]Женщины!B$1:H$65536,2,FALSE))</f>
        <v>Майсумова Альбина</v>
      </c>
      <c r="D21" s="273">
        <f>IF(B21=0," ",VLOOKUP($B21,[1]Женщины!$B$1:$H$65536,3,FALSE))</f>
        <v>1996</v>
      </c>
      <c r="E21" s="39" t="str">
        <f>IF(B21=0," ",IF(VLOOKUP($B21,[1]Женщины!$B$1:$H$65536,4,FALSE)=0," ",VLOOKUP($B21,[1]Женщины!$B$1:$H$65536,4,FALSE)))</f>
        <v>1р</v>
      </c>
      <c r="F21" s="249" t="str">
        <f>IF(B21=0," ",VLOOKUP($B21,[1]Женщины!$B$1:$H$65536,5,FALSE))</f>
        <v>Вологодская</v>
      </c>
      <c r="G21" s="37" t="str">
        <f>IF(B21=0," ",VLOOKUP($B21,[1]Женщины!$B$1:$H$65536,6,FALSE))</f>
        <v>Шексна, ДЮСШ</v>
      </c>
      <c r="H21" s="452"/>
      <c r="I21" s="455"/>
      <c r="J21" s="269"/>
      <c r="K21" s="37" t="str">
        <f>IF(B21=0," ",VLOOKUP($B21,[1]Женщины!$B$1:$H$65536,7,FALSE))</f>
        <v>Воробьёва О.М.</v>
      </c>
    </row>
    <row r="22" spans="1:11" ht="15.75" thickTop="1">
      <c r="A22" s="447">
        <v>4</v>
      </c>
      <c r="B22" s="109">
        <v>418</v>
      </c>
      <c r="C22" s="49" t="str">
        <f>IF(B22=0," ",VLOOKUP(B22,[1]Женщины!B$1:H$65536,2,FALSE))</f>
        <v>Осина Анастасия</v>
      </c>
      <c r="D22" s="274">
        <f>IF(B22=0," ",VLOOKUP($B22,[1]Женщины!$B$1:$H$65536,3,FALSE))</f>
        <v>1996</v>
      </c>
      <c r="E22" s="15" t="str">
        <f>IF(B22=0," ",IF(VLOOKUP($B22,[1]Женщины!$B$1:$H$65536,4,FALSE)=0," ",VLOOKUP($B22,[1]Женщины!$B$1:$H$65536,4,FALSE)))</f>
        <v>2р</v>
      </c>
      <c r="F22" s="271" t="str">
        <f>IF(B22=0," ",VLOOKUP($B22,[1]Женщины!$B$1:$H$65536,5,FALSE))</f>
        <v>Новгородская</v>
      </c>
      <c r="G22" s="49" t="str">
        <f>IF(B22=0," ",VLOOKUP($B22,[1]Женщины!$B$1:$H$65536,6,FALSE))</f>
        <v>Великий Новгород, ДЮСШ</v>
      </c>
      <c r="H22" s="450">
        <v>1.3356481481481481E-3</v>
      </c>
      <c r="I22" s="453" t="str">
        <f>IF(H22=0," ",IF(H22&lt;=[1]Разряды!$D$36,[1]Разряды!$D$3,IF(H22&lt;=[1]Разряды!$E$36,[1]Разряды!$E$3,IF(H22&lt;=[1]Разряды!$F$36,[1]Разряды!$F$3,IF(H22&lt;=[1]Разряды!$G$36,[1]Разряды!$G$3,IF(H22&lt;=[1]Разряды!$H$36,[1]Разряды!$H$3,IF(H22&lt;=[1]Разряды!$I$36,[1]Разряды!$I$3,IF(H22&lt;=[1]Разряды!$J$36,[1]Разряды!$J$3,"б/р"))))))))</f>
        <v>3р</v>
      </c>
      <c r="J22" s="272"/>
      <c r="K22" s="49" t="str">
        <f>IF(B22=0," ",VLOOKUP($B22,[1]Женщины!$B$1:$H$65536,7,FALSE))</f>
        <v>Савенков П.А.</v>
      </c>
    </row>
    <row r="23" spans="1:11">
      <c r="A23" s="448"/>
      <c r="B23" s="20">
        <v>420</v>
      </c>
      <c r="C23" s="21" t="str">
        <f>IF(B23=0," ",VLOOKUP(B23,[1]Женщины!B$1:H$65536,2,FALSE))</f>
        <v>Иванова Алина</v>
      </c>
      <c r="D23" s="239">
        <f>IF(B23=0," ",VLOOKUP($B23,[1]Женщины!$B$1:$H$65536,3,FALSE))</f>
        <v>1996</v>
      </c>
      <c r="E23" s="23" t="str">
        <f>IF(B23=0," ",IF(VLOOKUP($B23,[1]Женщины!$B$1:$H$65536,4,FALSE)=0," ",VLOOKUP($B23,[1]Женщины!$B$1:$H$65536,4,FALSE)))</f>
        <v>2р</v>
      </c>
      <c r="F23" s="30" t="str">
        <f>IF(B23=0," ",VLOOKUP($B23,[1]Женщины!$B$1:$H$65536,5,FALSE))</f>
        <v>Новгородская</v>
      </c>
      <c r="G23" s="21" t="str">
        <f>IF(B23=0," ",VLOOKUP($B23,[1]Женщины!$B$1:$H$65536,6,FALSE))</f>
        <v>Великий Новгород, ДЮСШ</v>
      </c>
      <c r="H23" s="451"/>
      <c r="I23" s="454"/>
      <c r="J23" s="456">
        <v>14</v>
      </c>
      <c r="K23" s="21" t="str">
        <f>IF(B23=0," ",VLOOKUP($B23,[1]Женщины!$B$1:$H$65536,7,FALSE))</f>
        <v>Савенков П.А.</v>
      </c>
    </row>
    <row r="24" spans="1:11">
      <c r="A24" s="448"/>
      <c r="B24" s="20">
        <v>421</v>
      </c>
      <c r="C24" s="21" t="str">
        <f>IF(B24=0," ",VLOOKUP(B24,[1]Женщины!B$1:H$65536,2,FALSE))</f>
        <v>Бычкова Дарья</v>
      </c>
      <c r="D24" s="239">
        <f>IF(B24=0," ",VLOOKUP($B24,[1]Женщины!$B$1:$H$65536,3,FALSE))</f>
        <v>1995</v>
      </c>
      <c r="E24" s="23" t="str">
        <f>IF(B24=0," ",IF(VLOOKUP($B24,[1]Женщины!$B$1:$H$65536,4,FALSE)=0," ",VLOOKUP($B24,[1]Женщины!$B$1:$H$65536,4,FALSE)))</f>
        <v>2р</v>
      </c>
      <c r="F24" s="30" t="str">
        <f>IF(B24=0," ",VLOOKUP($B24,[1]Женщины!$B$1:$H$65536,5,FALSE))</f>
        <v>Новгородская</v>
      </c>
      <c r="G24" s="21" t="str">
        <f>IF(B24=0," ",VLOOKUP($B24,[1]Женщины!$B$1:$H$65536,6,FALSE))</f>
        <v>Великий Новгород, ДЮСШ</v>
      </c>
      <c r="H24" s="451"/>
      <c r="I24" s="454"/>
      <c r="J24" s="456"/>
      <c r="K24" s="21" t="str">
        <f>IF(B24=0," ",VLOOKUP($B24,[1]Женщины!$B$1:$H$65536,7,FALSE))</f>
        <v>Лавникович С.В.</v>
      </c>
    </row>
    <row r="25" spans="1:11" ht="15.75" thickBot="1">
      <c r="A25" s="449"/>
      <c r="B25" s="36">
        <v>422</v>
      </c>
      <c r="C25" s="37" t="str">
        <f>IF(B25=0," ",VLOOKUP(B25,[1]Женщины!B$1:H$65536,2,FALSE))</f>
        <v>Вашакидзе Александра</v>
      </c>
      <c r="D25" s="273">
        <f>IF(B25=0," ",VLOOKUP($B25,[1]Женщины!$B$1:$H$65536,3,FALSE))</f>
        <v>1995</v>
      </c>
      <c r="E25" s="39" t="str">
        <f>IF(B25=0," ",IF(VLOOKUP($B25,[1]Женщины!$B$1:$H$65536,4,FALSE)=0," ",VLOOKUP($B25,[1]Женщины!$B$1:$H$65536,4,FALSE)))</f>
        <v>1р</v>
      </c>
      <c r="F25" s="249" t="str">
        <f>IF(B25=0," ",VLOOKUP($B25,[1]Женщины!$B$1:$H$65536,5,FALSE))</f>
        <v>Новгородская</v>
      </c>
      <c r="G25" s="37" t="str">
        <f>IF(B25=0," ",VLOOKUP($B25,[1]Женщины!$B$1:$H$65536,6,FALSE))</f>
        <v>Великий Новгород, ДЮСШ</v>
      </c>
      <c r="H25" s="452"/>
      <c r="I25" s="455"/>
      <c r="J25" s="269"/>
      <c r="K25" s="37" t="str">
        <f>IF(B25=0," ",VLOOKUP($B25,[1]Женщины!$B$1:$H$65536,7,FALSE))</f>
        <v>Савенков П.А.</v>
      </c>
    </row>
    <row r="26" spans="1:11" ht="15.75" thickTop="1">
      <c r="A26" s="447">
        <v>5</v>
      </c>
      <c r="B26" s="109">
        <v>175</v>
      </c>
      <c r="C26" s="49" t="str">
        <f>IF(B26=0," ",VLOOKUP(B26,[1]Женщины!B$1:H$65536,2,FALSE))</f>
        <v>Егорова Елизавета</v>
      </c>
      <c r="D26" s="274">
        <f>IF(B26=0," ",VLOOKUP($B26,[1]Женщины!$B$1:$H$65536,3,FALSE))</f>
        <v>1996</v>
      </c>
      <c r="E26" s="15" t="str">
        <f>IF(B26=0," ",IF(VLOOKUP($B26,[1]Женщины!$B$1:$H$65536,4,FALSE)=0," ",VLOOKUP($B26,[1]Женщины!$B$1:$H$65536,4,FALSE)))</f>
        <v>1р</v>
      </c>
      <c r="F26" s="271" t="str">
        <f>IF(B26=0," ",VLOOKUP($B26,[1]Женщины!$B$1:$H$65536,5,FALSE))</f>
        <v>Архангельская</v>
      </c>
      <c r="G26" s="49" t="str">
        <f>IF(B26=0," ",VLOOKUP($B26,[1]Женщины!$B$1:$H$65536,6,FALSE))</f>
        <v>Коряжма, ДЮСШ-35</v>
      </c>
      <c r="H26" s="450">
        <v>1.3442129629629629E-3</v>
      </c>
      <c r="I26" s="453" t="str">
        <f>IF(H26=0," ",IF(H26&lt;=[1]Разряды!$D$36,[1]Разряды!$D$3,IF(H26&lt;=[1]Разряды!$E$36,[1]Разряды!$E$3,IF(H26&lt;=[1]Разряды!$F$36,[1]Разряды!$F$3,IF(H26&lt;=[1]Разряды!$G$36,[1]Разряды!$G$3,IF(H26&lt;=[1]Разряды!$H$36,[1]Разряды!$H$3,IF(H26&lt;=[1]Разряды!$I$36,[1]Разряды!$I$3,IF(H26&lt;=[1]Разряды!$J$36,[1]Разряды!$J$3,"б/р"))))))))</f>
        <v>3р</v>
      </c>
      <c r="J26" s="272"/>
      <c r="K26" s="49" t="str">
        <f>IF(B26=0," ",VLOOKUP($B26,[1]Женщины!$B$1:$H$65536,7,FALSE))</f>
        <v>Казанцев Л.А.</v>
      </c>
    </row>
    <row r="27" spans="1:11">
      <c r="A27" s="448"/>
      <c r="B27" s="20">
        <v>173</v>
      </c>
      <c r="C27" s="21" t="str">
        <f>IF(B27=0," ",VLOOKUP(B27,[1]Женщины!B$1:H$65536,2,FALSE))</f>
        <v>Ефремова Анна</v>
      </c>
      <c r="D27" s="239">
        <f>IF(B27=0," ",VLOOKUP($B27,[1]Женщины!$B$1:$H$65536,3,FALSE))</f>
        <v>1995</v>
      </c>
      <c r="E27" s="23" t="str">
        <f>IF(B27=0," ",IF(VLOOKUP($B27,[1]Женщины!$B$1:$H$65536,4,FALSE)=0," ",VLOOKUP($B27,[1]Женщины!$B$1:$H$65536,4,FALSE)))</f>
        <v>1р</v>
      </c>
      <c r="F27" s="30" t="str">
        <f>IF(B27=0," ",VLOOKUP($B27,[1]Женщины!$B$1:$H$65536,5,FALSE))</f>
        <v>Архангельская</v>
      </c>
      <c r="G27" s="21" t="str">
        <f>IF(B27=0," ",VLOOKUP($B27,[1]Женщины!$B$1:$H$65536,6,FALSE))</f>
        <v>Коряжма, ДЮСШ-35</v>
      </c>
      <c r="H27" s="451"/>
      <c r="I27" s="454"/>
      <c r="J27" s="456">
        <v>13</v>
      </c>
      <c r="K27" s="21" t="str">
        <f>IF(B27=0," ",VLOOKUP($B27,[1]Женщины!$B$1:$H$65536,7,FALSE))</f>
        <v>Казанцев Л.А.</v>
      </c>
    </row>
    <row r="28" spans="1:11">
      <c r="A28" s="448"/>
      <c r="B28" s="20">
        <v>174</v>
      </c>
      <c r="C28" s="21" t="str">
        <f>IF(B28=0," ",VLOOKUP(B28,[1]Женщины!B$1:H$65536,2,FALSE))</f>
        <v>Кибалина Ольга</v>
      </c>
      <c r="D28" s="239">
        <f>IF(B28=0," ",VLOOKUP($B28,[1]Женщины!$B$1:$H$65536,3,FALSE))</f>
        <v>1996</v>
      </c>
      <c r="E28" s="23" t="str">
        <f>IF(B28=0," ",IF(VLOOKUP($B28,[1]Женщины!$B$1:$H$65536,4,FALSE)=0," ",VLOOKUP($B28,[1]Женщины!$B$1:$H$65536,4,FALSE)))</f>
        <v>1р</v>
      </c>
      <c r="F28" s="30" t="str">
        <f>IF(B28=0," ",VLOOKUP($B28,[1]Женщины!$B$1:$H$65536,5,FALSE))</f>
        <v>Архангельская</v>
      </c>
      <c r="G28" s="21" t="str">
        <f>IF(B28=0," ",VLOOKUP($B28,[1]Женщины!$B$1:$H$65536,6,FALSE))</f>
        <v>Коряжма, ДЮСШ-35</v>
      </c>
      <c r="H28" s="451"/>
      <c r="I28" s="454"/>
      <c r="J28" s="456"/>
      <c r="K28" s="21" t="str">
        <f>IF(B28=0," ",VLOOKUP($B28,[1]Женщины!$B$1:$H$65536,7,FALSE))</f>
        <v>Казанцев Л.А.</v>
      </c>
    </row>
    <row r="29" spans="1:11" ht="15.75" thickBot="1">
      <c r="A29" s="449"/>
      <c r="B29" s="36">
        <v>176</v>
      </c>
      <c r="C29" s="37" t="str">
        <f>IF(B29=0," ",VLOOKUP(B29,[1]Женщины!B$1:H$65536,2,FALSE))</f>
        <v>Коноплева Екатерина</v>
      </c>
      <c r="D29" s="273">
        <f>IF(B29=0," ",VLOOKUP($B29,[1]Женщины!$B$1:$H$65536,3,FALSE))</f>
        <v>1995</v>
      </c>
      <c r="E29" s="39" t="str">
        <f>IF(B29=0," ",IF(VLOOKUP($B29,[1]Женщины!$B$1:$H$65536,4,FALSE)=0," ",VLOOKUP($B29,[1]Женщины!$B$1:$H$65536,4,FALSE)))</f>
        <v>2р</v>
      </c>
      <c r="F29" s="249" t="str">
        <f>IF(B29=0," ",VLOOKUP($B29,[1]Женщины!$B$1:$H$65536,5,FALSE))</f>
        <v>Архангельская</v>
      </c>
      <c r="G29" s="37" t="str">
        <f>IF(B29=0," ",VLOOKUP($B29,[1]Женщины!$B$1:$H$65536,6,FALSE))</f>
        <v>Архангельск, ДЮСШ-1</v>
      </c>
      <c r="H29" s="452"/>
      <c r="I29" s="455"/>
      <c r="J29" s="269"/>
      <c r="K29" s="37" t="str">
        <f>IF(B29=0," ",VLOOKUP($B29,[1]Женщины!$B$1:$H$65536,7,FALSE))</f>
        <v>Луцева И.В.</v>
      </c>
    </row>
    <row r="30" spans="1:11" ht="15.75" thickTop="1">
      <c r="A30" s="257"/>
      <c r="B30" s="262"/>
      <c r="C30" s="262"/>
      <c r="D30" s="261"/>
      <c r="F30" s="467" t="s">
        <v>34</v>
      </c>
      <c r="G30" s="467"/>
      <c r="H30" s="468"/>
      <c r="I30" s="468"/>
      <c r="J30" s="9"/>
      <c r="K30" s="153"/>
    </row>
    <row r="31" spans="1:11">
      <c r="A31" s="469" t="s">
        <v>230</v>
      </c>
      <c r="B31" s="469" t="s">
        <v>231</v>
      </c>
      <c r="C31" s="457" t="s">
        <v>232</v>
      </c>
      <c r="D31" s="471" t="s">
        <v>233</v>
      </c>
      <c r="E31" s="457" t="s">
        <v>317</v>
      </c>
      <c r="F31" s="457" t="s">
        <v>22</v>
      </c>
      <c r="G31" s="457" t="s">
        <v>46</v>
      </c>
      <c r="H31" s="459" t="s">
        <v>24</v>
      </c>
      <c r="I31" s="372" t="s">
        <v>315</v>
      </c>
      <c r="J31" s="372" t="s">
        <v>316</v>
      </c>
      <c r="K31" s="401" t="s">
        <v>27</v>
      </c>
    </row>
    <row r="32" spans="1:11" ht="15.75" thickBot="1">
      <c r="A32" s="470"/>
      <c r="B32" s="470"/>
      <c r="C32" s="470"/>
      <c r="D32" s="472"/>
      <c r="E32" s="470"/>
      <c r="F32" s="458"/>
      <c r="G32" s="458"/>
      <c r="H32" s="460"/>
      <c r="I32" s="461"/>
      <c r="J32" s="462"/>
      <c r="K32" s="463"/>
    </row>
    <row r="33" spans="1:11" ht="15.75" thickTop="1">
      <c r="A33" s="447">
        <v>1</v>
      </c>
      <c r="B33" s="263">
        <v>205</v>
      </c>
      <c r="C33" s="264" t="str">
        <f>IF(B33=0," ",VLOOKUP(B33,[1]Женщины!B$1:H$65536,2,FALSE))</f>
        <v>Сенникова Наталья</v>
      </c>
      <c r="D33" s="265">
        <f>IF(B33=0," ",VLOOKUP($B33,[1]Женщины!$B$1:$H$65536,3,FALSE))</f>
        <v>34525</v>
      </c>
      <c r="E33" s="266" t="str">
        <f>IF(B33=0," ",IF(VLOOKUP($B33,[1]Женщины!$B$1:$H$65536,4,FALSE)=0," ",VLOOKUP($B33,[1]Женщины!$B$1:$H$65536,4,FALSE)))</f>
        <v>1р</v>
      </c>
      <c r="F33" s="267" t="str">
        <f>IF(B33=0," ",VLOOKUP($B33,[1]Женщины!$B$1:$H$65536,5,FALSE))</f>
        <v>Костромская</v>
      </c>
      <c r="G33" s="264" t="str">
        <f>IF(B33=0," ",VLOOKUP($B33,[1]Женщины!$B$1:$H$65536,6,FALSE))</f>
        <v>Шарья, СДЮСШОР</v>
      </c>
      <c r="H33" s="450">
        <v>1.308796296296296E-3</v>
      </c>
      <c r="I33" s="453" t="str">
        <f>IF(H33=0," ",IF(H33&lt;=[1]Разряды!$D$36,[1]Разряды!$D$3,IF(H33&lt;=[1]Разряды!$E$36,[1]Разряды!$E$3,IF(H33&lt;=[1]Разряды!$F$36,[1]Разряды!$F$3,IF(H33&lt;=[1]Разряды!$G$36,[1]Разряды!$G$3,IF(H33&lt;=[1]Разряды!$H$36,[1]Разряды!$H$3,IF(H33&lt;=[1]Разряды!$I$36,[1]Разряды!$I$3,IF(H33&lt;=[1]Разряды!$J$36,[1]Разряды!$J$3,"б/р"))))))))</f>
        <v>2р</v>
      </c>
      <c r="J33" s="268"/>
      <c r="K33" s="264" t="str">
        <f>IF(B33=0," ",VLOOKUP($B33,[1]Женщины!$B$1:$H$65536,7,FALSE))</f>
        <v>Рычкова Ю.В.</v>
      </c>
    </row>
    <row r="34" spans="1:11">
      <c r="A34" s="448"/>
      <c r="B34" s="20">
        <v>604</v>
      </c>
      <c r="C34" s="21" t="str">
        <f>IF(B34=0," ",VLOOKUP(B34,[1]Женщины!B$1:H$65536,2,FALSE))</f>
        <v>Груздева Кристина</v>
      </c>
      <c r="D34" s="239">
        <f>IF(B34=0," ",VLOOKUP($B34,[1]Женщины!$B$1:$H$65536,3,FALSE))</f>
        <v>1994</v>
      </c>
      <c r="E34" s="23" t="str">
        <f>IF(B34=0," ",IF(VLOOKUP($B34,[1]Женщины!$B$1:$H$65536,4,FALSE)=0," ",VLOOKUP($B34,[1]Женщины!$B$1:$H$65536,4,FALSE)))</f>
        <v>2р</v>
      </c>
      <c r="F34" s="30" t="str">
        <f>IF(B34=0," ",VLOOKUP($B34,[1]Женщины!$B$1:$H$65536,5,FALSE))</f>
        <v>Костромская</v>
      </c>
      <c r="G34" s="21" t="str">
        <f>IF(B34=0," ",VLOOKUP($B34,[1]Женщины!$B$1:$H$65536,6,FALSE))</f>
        <v>Шарья, СДЮСШОР</v>
      </c>
      <c r="H34" s="451"/>
      <c r="I34" s="454"/>
      <c r="J34" s="456">
        <v>20</v>
      </c>
      <c r="K34" s="21" t="str">
        <f>IF(B34=0," ",VLOOKUP($B34,[1]Женщины!$B$1:$H$65536,7,FALSE))</f>
        <v>Рычкова Ю.В.</v>
      </c>
    </row>
    <row r="35" spans="1:11">
      <c r="A35" s="448"/>
      <c r="B35" s="20">
        <v>204</v>
      </c>
      <c r="C35" s="21" t="str">
        <f>IF(B35=0," ",VLOOKUP(B35,[1]Женщины!B$1:H$65536,2,FALSE))</f>
        <v>Герман Анна</v>
      </c>
      <c r="D35" s="239">
        <f>IF(B35=0," ",VLOOKUP($B35,[1]Женщины!$B$1:$H$65536,3,FALSE))</f>
        <v>1993</v>
      </c>
      <c r="E35" s="23" t="str">
        <f>IF(B35=0," ",IF(VLOOKUP($B35,[1]Женщины!$B$1:$H$65536,4,FALSE)=0," ",VLOOKUP($B35,[1]Женщины!$B$1:$H$65536,4,FALSE)))</f>
        <v>КМС</v>
      </c>
      <c r="F35" s="30" t="str">
        <f>IF(B35=0," ",VLOOKUP($B35,[1]Женщины!$B$1:$H$65536,5,FALSE))</f>
        <v>Костромская</v>
      </c>
      <c r="G35" s="21" t="str">
        <f>IF(B35=0," ",VLOOKUP($B35,[1]Женщины!$B$1:$H$65536,6,FALSE))</f>
        <v>Кострома, КОСДЮСШОР</v>
      </c>
      <c r="H35" s="451"/>
      <c r="I35" s="454"/>
      <c r="J35" s="456"/>
      <c r="K35" s="21" t="str">
        <f>IF(B35=0," ",VLOOKUP($B35,[1]Женщины!$B$1:$H$65536,7,FALSE))</f>
        <v>Дружков А.Н.</v>
      </c>
    </row>
    <row r="36" spans="1:11" ht="15.75" thickBot="1">
      <c r="A36" s="449"/>
      <c r="B36" s="36">
        <v>206</v>
      </c>
      <c r="C36" s="37" t="str">
        <f>IF(B36=0," ",VLOOKUP(B36,[1]Женщины!B$1:H$65536,2,FALSE))</f>
        <v>Муравьёва Татьяна</v>
      </c>
      <c r="D36" s="247">
        <f>IF(B36=0," ",VLOOKUP($B36,[1]Женщины!$B$1:$H$65536,3,FALSE))</f>
        <v>34599</v>
      </c>
      <c r="E36" s="39" t="str">
        <f>IF(B36=0," ",IF(VLOOKUP($B36,[1]Женщины!$B$1:$H$65536,4,FALSE)=0," ",VLOOKUP($B36,[1]Женщины!$B$1:$H$65536,4,FALSE)))</f>
        <v>1р</v>
      </c>
      <c r="F36" s="249" t="str">
        <f>IF(B36=0," ",VLOOKUP($B36,[1]Женщины!$B$1:$H$65536,5,FALSE))</f>
        <v>Костромская</v>
      </c>
      <c r="G36" s="37" t="str">
        <f>IF(B36=0," ",VLOOKUP($B36,[1]Женщины!$B$1:$H$65536,6,FALSE))</f>
        <v>Кострома, КОСДЮСШОР</v>
      </c>
      <c r="H36" s="452"/>
      <c r="I36" s="455"/>
      <c r="J36" s="269"/>
      <c r="K36" s="37" t="str">
        <f>IF(B36=0," ",VLOOKUP($B36,[1]Женщины!$B$1:$H$65536,7,FALSE))</f>
        <v>Дружков А.Н.</v>
      </c>
    </row>
    <row r="37" spans="1:11" ht="15.75" thickTop="1">
      <c r="A37" s="466"/>
      <c r="B37" s="466"/>
      <c r="C37" s="466"/>
      <c r="D37" s="261"/>
      <c r="F37" s="473"/>
      <c r="G37" s="473"/>
      <c r="H37" s="468"/>
      <c r="I37" s="468"/>
      <c r="J37" s="9"/>
      <c r="K37" s="153"/>
    </row>
    <row r="38" spans="1:11">
      <c r="A38" s="466" t="s">
        <v>313</v>
      </c>
      <c r="B38" s="466"/>
      <c r="C38" s="466"/>
      <c r="D38" s="261"/>
      <c r="F38" s="467" t="s">
        <v>41</v>
      </c>
      <c r="G38" s="467"/>
      <c r="H38" s="276"/>
      <c r="K38" s="92"/>
    </row>
    <row r="39" spans="1:11">
      <c r="A39" s="469" t="s">
        <v>230</v>
      </c>
      <c r="B39" s="469" t="s">
        <v>231</v>
      </c>
      <c r="C39" s="457" t="s">
        <v>232</v>
      </c>
      <c r="D39" s="471" t="s">
        <v>233</v>
      </c>
      <c r="E39" s="457" t="s">
        <v>317</v>
      </c>
      <c r="F39" s="457" t="s">
        <v>22</v>
      </c>
      <c r="G39" s="457" t="s">
        <v>46</v>
      </c>
      <c r="H39" s="459" t="s">
        <v>24</v>
      </c>
      <c r="I39" s="372" t="s">
        <v>315</v>
      </c>
      <c r="J39" s="372" t="s">
        <v>316</v>
      </c>
      <c r="K39" s="401" t="s">
        <v>27</v>
      </c>
    </row>
    <row r="40" spans="1:11" ht="15.75" thickBot="1">
      <c r="A40" s="470"/>
      <c r="B40" s="470"/>
      <c r="C40" s="470"/>
      <c r="D40" s="472"/>
      <c r="E40" s="470"/>
      <c r="F40" s="458"/>
      <c r="G40" s="458"/>
      <c r="H40" s="460"/>
      <c r="I40" s="461"/>
      <c r="J40" s="462"/>
      <c r="K40" s="463"/>
    </row>
    <row r="41" spans="1:11" ht="15.75" thickTop="1">
      <c r="A41" s="447">
        <v>1</v>
      </c>
      <c r="B41" s="109">
        <v>407</v>
      </c>
      <c r="C41" s="49" t="str">
        <f>IF(B41=0," ",VLOOKUP(B41,[1]Женщины!B$1:H$65536,2,FALSE))</f>
        <v>Иванова Екатерина</v>
      </c>
      <c r="D41" s="270">
        <f>IF(B41=0," ",VLOOKUP($B41,[1]Женщины!$B$1:$H$65536,3,FALSE))</f>
        <v>33199</v>
      </c>
      <c r="E41" s="15" t="str">
        <f>IF(B41=0," ",IF(VLOOKUP($B41,[1]Женщины!$B$1:$H$65536,4,FALSE)=0," ",VLOOKUP($B41,[1]Женщины!$B$1:$H$65536,4,FALSE)))</f>
        <v>КМС</v>
      </c>
      <c r="F41" s="271" t="str">
        <f>IF(B41=0," ",VLOOKUP($B41,[1]Женщины!$B$1:$H$65536,5,FALSE))</f>
        <v>респ-ка Карелия</v>
      </c>
      <c r="G41" s="49" t="str">
        <f>IF(B41=0," ",VLOOKUP($B41,[1]Женщины!$B$1:$H$65536,6,FALSE))</f>
        <v>СДЮСШОР-3</v>
      </c>
      <c r="H41" s="450">
        <v>1.2346064814814815E-3</v>
      </c>
      <c r="I41" s="453" t="str">
        <f>IF(H41=0," ",IF(H41&lt;=[1]Разряды!$D$36,[1]Разряды!$D$3,IF(H41&lt;=[1]Разряды!$E$36,[1]Разряды!$E$3,IF(H41&lt;=[1]Разряды!$F$36,[1]Разряды!$F$3,IF(H41&lt;=[1]Разряды!$G$36,[1]Разряды!$G$3,IF(H41&lt;=[1]Разряды!$H$36,[1]Разряды!$H$3,IF(H41&lt;=[1]Разряды!$I$36,[1]Разряды!$I$3,IF(H41&lt;=[1]Разряды!$J$36,[1]Разряды!$J$3,"б/р"))))))))</f>
        <v>1р</v>
      </c>
      <c r="J41" s="272"/>
      <c r="K41" s="49" t="str">
        <f>IF(B41=0," ",VLOOKUP($B41,[1]Женщины!$B$1:$H$65536,7,FALSE))</f>
        <v>Сигарева А.Ю.</v>
      </c>
    </row>
    <row r="42" spans="1:11">
      <c r="A42" s="448"/>
      <c r="B42" s="20">
        <v>409</v>
      </c>
      <c r="C42" s="21" t="str">
        <f>IF(B42=0," ",VLOOKUP(B42,[1]Женщины!B$1:H$65536,2,FALSE))</f>
        <v>Токко Юлия</v>
      </c>
      <c r="D42" s="175">
        <f>IF(B42=0," ",VLOOKUP($B42,[1]Женщины!$B$1:$H$65536,3,FALSE))</f>
        <v>32964</v>
      </c>
      <c r="E42" s="23" t="str">
        <f>IF(B42=0," ",IF(VLOOKUP($B42,[1]Женщины!$B$1:$H$65536,4,FALSE)=0," ",VLOOKUP($B42,[1]Женщины!$B$1:$H$65536,4,FALSE)))</f>
        <v>КМС</v>
      </c>
      <c r="F42" s="30" t="str">
        <f>IF(B42=0," ",VLOOKUP($B42,[1]Женщины!$B$1:$H$65536,5,FALSE))</f>
        <v>респ-ка Карелия</v>
      </c>
      <c r="G42" s="21" t="str">
        <f>IF(B42=0," ",VLOOKUP($B42,[1]Женщины!$B$1:$H$65536,6,FALSE))</f>
        <v>СДЮСШОР-3</v>
      </c>
      <c r="H42" s="451"/>
      <c r="I42" s="454"/>
      <c r="J42" s="456">
        <v>20</v>
      </c>
      <c r="K42" s="21" t="str">
        <f>IF(B42=0," ",VLOOKUP($B42,[1]Женщины!$B$1:$H$65536,7,FALSE))</f>
        <v>Чурилин Ю.А., Белова С.А.</v>
      </c>
    </row>
    <row r="43" spans="1:11" ht="24.75" customHeight="1">
      <c r="A43" s="448"/>
      <c r="B43" s="20">
        <v>405</v>
      </c>
      <c r="C43" s="21" t="str">
        <f>IF(B43=0," ",VLOOKUP(B43,[1]Женщины!B$1:H$65536,2,FALSE))</f>
        <v>Самульская Евгения</v>
      </c>
      <c r="D43" s="175">
        <f>IF(B43=0," ",VLOOKUP($B43,[1]Женщины!$B$1:$H$65536,3,FALSE))</f>
        <v>33822</v>
      </c>
      <c r="E43" s="23" t="str">
        <f>IF(B43=0," ",IF(VLOOKUP($B43,[1]Женщины!$B$1:$H$65536,4,FALSE)=0," ",VLOOKUP($B43,[1]Женщины!$B$1:$H$65536,4,FALSE)))</f>
        <v>КМС</v>
      </c>
      <c r="F43" s="30" t="str">
        <f>IF(B43=0," ",VLOOKUP($B43,[1]Женщины!$B$1:$H$65536,5,FALSE))</f>
        <v>респ-ка Карелия</v>
      </c>
      <c r="G43" s="21" t="str">
        <f>IF(B43=0," ",VLOOKUP($B43,[1]Женщины!$B$1:$H$65536,6,FALSE))</f>
        <v>СДЮСШОР-3</v>
      </c>
      <c r="H43" s="451"/>
      <c r="I43" s="454"/>
      <c r="J43" s="456"/>
      <c r="K43" s="100" t="str">
        <f>IF(B43=0," ",VLOOKUP($B43,[1]Женщины!$B$1:$H$65536,7,FALSE))</f>
        <v>Кишкин А.Ю., Зимон О.В., Воробьёв С.А.</v>
      </c>
    </row>
    <row r="44" spans="1:11" ht="28.5" customHeight="1" thickBot="1">
      <c r="A44" s="449"/>
      <c r="B44" s="36">
        <v>406</v>
      </c>
      <c r="C44" s="37" t="str">
        <f>IF(B44=0," ",VLOOKUP(B44,[1]Женщины!B$1:H$65536,2,FALSE))</f>
        <v>Самульская Елена</v>
      </c>
      <c r="D44" s="247">
        <f>IF(B44=0," ",VLOOKUP($B44,[1]Женщины!$B$1:$H$65536,3,FALSE))</f>
        <v>33235</v>
      </c>
      <c r="E44" s="39" t="str">
        <f>IF(B44=0," ",IF(VLOOKUP($B44,[1]Женщины!$B$1:$H$65536,4,FALSE)=0," ",VLOOKUP($B44,[1]Женщины!$B$1:$H$65536,4,FALSE)))</f>
        <v>КМС</v>
      </c>
      <c r="F44" s="249" t="str">
        <f>IF(B44=0," ",VLOOKUP($B44,[1]Женщины!$B$1:$H$65536,5,FALSE))</f>
        <v>респ-ка Карелия</v>
      </c>
      <c r="G44" s="37" t="str">
        <f>IF(B44=0," ",VLOOKUP($B44,[1]Женщины!$B$1:$H$65536,6,FALSE))</f>
        <v>СДЮСШОР-3</v>
      </c>
      <c r="H44" s="452"/>
      <c r="I44" s="455"/>
      <c r="J44" s="269"/>
      <c r="K44" s="248" t="str">
        <f>IF(B44=0," ",VLOOKUP($B44,[1]Женщины!$B$1:$H$65536,7,FALSE))</f>
        <v>Кишкин А.Ю., Зимон О.В., Воробьёв С.А.</v>
      </c>
    </row>
    <row r="45" spans="1:11" ht="15.75" thickTop="1">
      <c r="A45" s="156"/>
      <c r="B45" s="86"/>
      <c r="C45" s="65"/>
      <c r="D45" s="89"/>
      <c r="E45" s="90"/>
      <c r="F45" s="65"/>
      <c r="G45" s="65"/>
      <c r="H45" s="275"/>
      <c r="I45" s="85"/>
      <c r="J45" s="272"/>
      <c r="K45" s="65"/>
    </row>
    <row r="46" spans="1:11" ht="22.5">
      <c r="A46" s="382" t="s">
        <v>1</v>
      </c>
      <c r="B46" s="382"/>
      <c r="C46" s="382"/>
      <c r="D46" s="382"/>
      <c r="E46" s="382"/>
      <c r="F46" s="382"/>
      <c r="G46" s="382"/>
      <c r="H46" s="382"/>
      <c r="I46" s="382"/>
      <c r="J46" s="382"/>
      <c r="K46" s="382"/>
    </row>
    <row r="47" spans="1:11" ht="20.25">
      <c r="A47" s="383" t="s">
        <v>318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</row>
    <row r="48" spans="1:11">
      <c r="A48" s="464" t="s">
        <v>306</v>
      </c>
      <c r="B48" s="464"/>
      <c r="C48" s="464"/>
      <c r="D48" s="464"/>
      <c r="E48" s="464"/>
      <c r="F48" s="464"/>
      <c r="G48" s="464"/>
      <c r="H48" s="464"/>
      <c r="I48" s="464"/>
      <c r="J48" s="464"/>
      <c r="K48" s="464"/>
    </row>
    <row r="49" spans="1:11">
      <c r="A49" s="1" t="s">
        <v>313</v>
      </c>
      <c r="B49" s="258"/>
      <c r="C49" s="258"/>
      <c r="D49" s="259"/>
      <c r="E49" s="94"/>
      <c r="H49" s="465" t="s">
        <v>10</v>
      </c>
      <c r="I49" s="465"/>
      <c r="J49" s="465"/>
      <c r="K49" s="465"/>
    </row>
    <row r="50" spans="1:11">
      <c r="A50" s="92"/>
      <c r="B50" s="87"/>
      <c r="C50" s="65"/>
      <c r="D50" s="104"/>
      <c r="E50" s="90"/>
      <c r="F50" s="65"/>
      <c r="G50" s="65"/>
      <c r="H50" s="277"/>
      <c r="I50" s="92"/>
      <c r="J50" s="92"/>
      <c r="K50" s="65"/>
    </row>
    <row r="51" spans="1:11">
      <c r="A51" s="466"/>
      <c r="B51" s="466"/>
      <c r="C51" s="466"/>
      <c r="D51" s="261"/>
      <c r="F51" s="467" t="s">
        <v>43</v>
      </c>
      <c r="G51" s="467"/>
      <c r="H51" s="468" t="s">
        <v>106</v>
      </c>
      <c r="I51" s="468"/>
      <c r="J51" s="9"/>
      <c r="K51" s="153" t="s">
        <v>312</v>
      </c>
    </row>
    <row r="52" spans="1:11">
      <c r="A52" s="469" t="s">
        <v>230</v>
      </c>
      <c r="B52" s="469" t="s">
        <v>231</v>
      </c>
      <c r="C52" s="457" t="s">
        <v>232</v>
      </c>
      <c r="D52" s="471" t="s">
        <v>233</v>
      </c>
      <c r="E52" s="457" t="s">
        <v>317</v>
      </c>
      <c r="F52" s="457" t="s">
        <v>22</v>
      </c>
      <c r="G52" s="457" t="s">
        <v>46</v>
      </c>
      <c r="H52" s="459" t="s">
        <v>24</v>
      </c>
      <c r="I52" s="372" t="s">
        <v>315</v>
      </c>
      <c r="J52" s="372" t="s">
        <v>316</v>
      </c>
      <c r="K52" s="401" t="s">
        <v>27</v>
      </c>
    </row>
    <row r="53" spans="1:11" ht="15.75" thickBot="1">
      <c r="A53" s="470"/>
      <c r="B53" s="470"/>
      <c r="C53" s="470"/>
      <c r="D53" s="472"/>
      <c r="E53" s="470"/>
      <c r="F53" s="458"/>
      <c r="G53" s="458"/>
      <c r="H53" s="460"/>
      <c r="I53" s="461"/>
      <c r="J53" s="462"/>
      <c r="K53" s="463"/>
    </row>
    <row r="54" spans="1:11" ht="15.75" thickTop="1">
      <c r="A54" s="447">
        <v>1</v>
      </c>
      <c r="B54" s="263">
        <v>444</v>
      </c>
      <c r="C54" s="264" t="str">
        <f>IF(B54=0," ",VLOOKUP(B54,[1]Женщины!B$1:H$65536,2,FALSE))</f>
        <v>Дмитриева Александра</v>
      </c>
      <c r="D54" s="265">
        <f>IF(B54=0," ",VLOOKUP($B54,[1]Женщины!$B$1:$H$65536,3,FALSE))</f>
        <v>32867</v>
      </c>
      <c r="E54" s="266" t="str">
        <f>IF(B54=0," ",IF(VLOOKUP($B54,[1]Женщины!$B$1:$H$65536,4,FALSE)=0," ",VLOOKUP($B54,[1]Женщины!$B$1:$H$65536,4,FALSE)))</f>
        <v>КМС</v>
      </c>
      <c r="F54" s="267" t="str">
        <f>IF(B54=0," ",VLOOKUP($B54,[1]Женщины!$B$1:$H$65536,5,FALSE))</f>
        <v>Мурманская</v>
      </c>
      <c r="G54" s="267" t="str">
        <f>IF(B54=0," ",VLOOKUP($B54,[1]Женщины!$B$1:$H$65536,6,FALSE))</f>
        <v>Мурманск</v>
      </c>
      <c r="H54" s="506">
        <v>1.1663194444444444E-3</v>
      </c>
      <c r="I54" s="453" t="str">
        <f>IF(H54=0," ",IF(H54&lt;=[1]Разряды!$D$36,[1]Разряды!$D$3,IF(H54&lt;=[1]Разряды!$E$36,[1]Разряды!$E$3,IF(H54&lt;=[1]Разряды!$F$36,[1]Разряды!$F$3,IF(H54&lt;=[1]Разряды!$G$36,[1]Разряды!$G$3,IF(H54&lt;=[1]Разряды!$H$36,[1]Разряды!$H$3,IF(H54&lt;=[1]Разряды!$I$36,[1]Разряды!$I$3,IF(H54&lt;=[1]Разряды!$J$36,[1]Разряды!$J$3,"б/р"))))))))</f>
        <v>кмс</v>
      </c>
      <c r="J54" s="509" t="s">
        <v>142</v>
      </c>
      <c r="K54" s="264" t="str">
        <f>IF(B54=0," ",VLOOKUP($B54,[1]Женщины!$B$1:$H$65536,7,FALSE))</f>
        <v>Савенков П.В.</v>
      </c>
    </row>
    <row r="55" spans="1:11">
      <c r="A55" s="448"/>
      <c r="B55" s="20">
        <v>450</v>
      </c>
      <c r="C55" s="21" t="str">
        <f>IF(B55=0," ",VLOOKUP(B55,[1]Женщины!B$1:H$65536,2,FALSE))</f>
        <v>Мелкозерова Анастасия</v>
      </c>
      <c r="D55" s="175">
        <f>IF(B55=0," ",VLOOKUP($B55,[1]Женщины!$B$1:$H$65536,3,FALSE))</f>
        <v>33856</v>
      </c>
      <c r="E55" s="23" t="str">
        <f>IF(B55=0," ",IF(VLOOKUP($B55,[1]Женщины!$B$1:$H$65536,4,FALSE)=0," ",VLOOKUP($B55,[1]Женщины!$B$1:$H$65536,4,FALSE)))</f>
        <v>КМС</v>
      </c>
      <c r="F55" s="30" t="str">
        <f>IF(B55=0," ",VLOOKUP($B55,[1]Женщины!$B$1:$H$65536,5,FALSE))</f>
        <v>Мурманская</v>
      </c>
      <c r="G55" s="30" t="str">
        <f>IF(B55=0," ",VLOOKUP($B55,[1]Женщины!$B$1:$H$65536,6,FALSE))</f>
        <v>Мурманск</v>
      </c>
      <c r="H55" s="507"/>
      <c r="I55" s="454"/>
      <c r="J55" s="456">
        <v>20</v>
      </c>
      <c r="K55" s="21" t="str">
        <f>IF(B55=0," ",VLOOKUP($B55,[1]Женщины!$B$1:$H$65536,7,FALSE))</f>
        <v>Савенков П.В.</v>
      </c>
    </row>
    <row r="56" spans="1:11">
      <c r="A56" s="448"/>
      <c r="B56" s="20">
        <v>441</v>
      </c>
      <c r="C56" s="21" t="str">
        <f>IF(B56=0," ",VLOOKUP(B56,[1]Женщины!B$1:H$65536,2,FALSE))</f>
        <v>Маркелова Татьяна</v>
      </c>
      <c r="D56" s="175">
        <f>IF(B56=0," ",VLOOKUP($B56,[1]Женщины!$B$1:$H$65536,3,FALSE))</f>
        <v>32486</v>
      </c>
      <c r="E56" s="23" t="str">
        <f>IF(B56=0," ",IF(VLOOKUP($B56,[1]Женщины!$B$1:$H$65536,4,FALSE)=0," ",VLOOKUP($B56,[1]Женщины!$B$1:$H$65536,4,FALSE)))</f>
        <v>МС</v>
      </c>
      <c r="F56" s="30" t="str">
        <f>IF(B56=0," ",VLOOKUP($B56,[1]Женщины!$B$1:$H$65536,5,FALSE))</f>
        <v>Мурманская</v>
      </c>
      <c r="G56" s="30" t="str">
        <f>IF(B56=0," ",VLOOKUP($B56,[1]Женщины!$B$1:$H$65536,6,FALSE))</f>
        <v>Мурманск</v>
      </c>
      <c r="H56" s="507"/>
      <c r="I56" s="454"/>
      <c r="J56" s="456"/>
      <c r="K56" s="21" t="str">
        <f>IF(B56=0," ",VLOOKUP($B56,[1]Женщины!$B$1:$H$65536,7,FALSE))</f>
        <v>Савенков П.В.</v>
      </c>
    </row>
    <row r="57" spans="1:11" ht="15.75" thickBot="1">
      <c r="A57" s="449"/>
      <c r="B57" s="36">
        <v>445</v>
      </c>
      <c r="C57" s="37" t="str">
        <f>IF(B57=0," ",VLOOKUP(B57,[1]Женщины!B$1:H$65536,2,FALSE))</f>
        <v>Шаверина Елена</v>
      </c>
      <c r="D57" s="247">
        <f>IF(B57=0," ",VLOOKUP($B57,[1]Женщины!$B$1:$H$65536,3,FALSE))</f>
        <v>31868</v>
      </c>
      <c r="E57" s="39" t="str">
        <f>IF(B57=0," ",IF(VLOOKUP($B57,[1]Женщины!$B$1:$H$65536,4,FALSE)=0," ",VLOOKUP($B57,[1]Женщины!$B$1:$H$65536,4,FALSE)))</f>
        <v>КМС</v>
      </c>
      <c r="F57" s="249" t="str">
        <f>IF(B57=0," ",VLOOKUP($B57,[1]Женщины!$B$1:$H$65536,5,FALSE))</f>
        <v>Мурманская</v>
      </c>
      <c r="G57" s="249" t="str">
        <f>IF(B57=0," ",VLOOKUP($B57,[1]Женщины!$B$1:$H$65536,6,FALSE))</f>
        <v>Мурманск</v>
      </c>
      <c r="H57" s="508"/>
      <c r="I57" s="455"/>
      <c r="J57" s="269"/>
      <c r="K57" s="249" t="str">
        <f>IF(B57=0," ",VLOOKUP($B57,[1]Женщины!$B$1:$H$65536,7,FALSE))</f>
        <v>Савенков П.В.</v>
      </c>
    </row>
    <row r="58" spans="1:11" ht="15.75" thickTop="1">
      <c r="A58" s="447">
        <v>2</v>
      </c>
      <c r="B58" s="263">
        <v>187</v>
      </c>
      <c r="C58" s="264" t="str">
        <f>IF(B58=0," ",VLOOKUP(B58,[1]Женщины!B$1:H$65536,2,FALSE))</f>
        <v>Кононович Алёна</v>
      </c>
      <c r="D58" s="265">
        <f>IF(B58=0," ",VLOOKUP($B58,[1]Женщины!$B$1:$H$65536,3,FALSE))</f>
        <v>33286</v>
      </c>
      <c r="E58" s="266" t="str">
        <f>IF(B58=0," ",IF(VLOOKUP($B58,[1]Женщины!$B$1:$H$65536,4,FALSE)=0," ",VLOOKUP($B58,[1]Женщины!$B$1:$H$65536,4,FALSE)))</f>
        <v>КМС</v>
      </c>
      <c r="F58" s="267" t="str">
        <f>IF(B58=0," ",VLOOKUP($B58,[1]Женщины!$B$1:$H$65536,5,FALSE))</f>
        <v>Калининградская</v>
      </c>
      <c r="G58" s="267" t="str">
        <f>IF(B58=0," ",VLOOKUP($B58,[1]Женщины!$B$1:$H$65536,6,FALSE))</f>
        <v>Калининград, СДЮСШОР-4</v>
      </c>
      <c r="H58" s="450">
        <v>1.2137731481481481E-3</v>
      </c>
      <c r="I58" s="453" t="str">
        <f>IF(H58=0," ",IF(H58&lt;=[1]Разряды!$D$36,[1]Разряды!$D$3,IF(H58&lt;=[1]Разряды!$E$36,[1]Разряды!$E$3,IF(H58&lt;=[1]Разряды!$F$36,[1]Разряды!$F$3,IF(H58&lt;=[1]Разряды!$G$36,[1]Разряды!$G$3,IF(H58&lt;=[1]Разряды!$H$36,[1]Разряды!$H$3,IF(H58&lt;=[1]Разряды!$I$36,[1]Разряды!$I$3,IF(H58&lt;=[1]Разряды!$J$36,[1]Разряды!$J$3,"б/р"))))))))</f>
        <v>1р</v>
      </c>
      <c r="J58" s="268"/>
      <c r="K58" s="267" t="str">
        <f>IF(B58=0," ",VLOOKUP($B58,[1]Женщины!$B$1:$H$65536,7,FALSE))</f>
        <v>Лещинский В.В., Антунович Г.П.</v>
      </c>
    </row>
    <row r="59" spans="1:11">
      <c r="A59" s="448"/>
      <c r="B59" s="20">
        <v>186</v>
      </c>
      <c r="C59" s="21" t="str">
        <f>IF(B59=0," ",VLOOKUP(B59,[1]Женщины!B$1:H$65536,2,FALSE))</f>
        <v>Галунова Анна</v>
      </c>
      <c r="D59" s="175">
        <f>IF(B59=0," ",VLOOKUP($B59,[1]Женщины!$B$1:$H$65536,3,FALSE))</f>
        <v>33858</v>
      </c>
      <c r="E59" s="23" t="str">
        <f>IF(B59=0," ",IF(VLOOKUP($B59,[1]Женщины!$B$1:$H$65536,4,FALSE)=0," ",VLOOKUP($B59,[1]Женщины!$B$1:$H$65536,4,FALSE)))</f>
        <v>КМС</v>
      </c>
      <c r="F59" s="30" t="str">
        <f>IF(B59=0," ",VLOOKUP($B59,[1]Женщины!$B$1:$H$65536,5,FALSE))</f>
        <v>Калининградская</v>
      </c>
      <c r="G59" s="30" t="str">
        <f>IF(B59=0," ",VLOOKUP($B59,[1]Женщины!$B$1:$H$65536,6,FALSE))</f>
        <v>Калининград, СДЮСШОР-4</v>
      </c>
      <c r="H59" s="451"/>
      <c r="I59" s="454"/>
      <c r="J59" s="456">
        <v>0</v>
      </c>
      <c r="K59" s="21" t="str">
        <f>IF(B59=0," ",VLOOKUP($B59,[1]Женщины!$B$1:$H$65536,7,FALSE))</f>
        <v>Малиновская Н.А.</v>
      </c>
    </row>
    <row r="60" spans="1:11">
      <c r="A60" s="448"/>
      <c r="B60" s="20">
        <v>185</v>
      </c>
      <c r="C60" s="21" t="str">
        <f>IF(B60=0," ",VLOOKUP(B60,[1]Женщины!B$1:H$65536,2,FALSE))</f>
        <v>Шушина Татьяна</v>
      </c>
      <c r="D60" s="175">
        <f>IF(B60=0," ",VLOOKUP($B60,[1]Женщины!$B$1:$H$65536,3,FALSE))</f>
        <v>29076</v>
      </c>
      <c r="E60" s="23" t="str">
        <f>IF(B60=0," ",IF(VLOOKUP($B60,[1]Женщины!$B$1:$H$65536,4,FALSE)=0," ",VLOOKUP($B60,[1]Женщины!$B$1:$H$65536,4,FALSE)))</f>
        <v>КМС</v>
      </c>
      <c r="F60" s="30" t="str">
        <f>IF(B60=0," ",VLOOKUP($B60,[1]Женщины!$B$1:$H$65536,5,FALSE))</f>
        <v>Калининградская</v>
      </c>
      <c r="G60" s="30"/>
      <c r="H60" s="451"/>
      <c r="I60" s="454"/>
      <c r="J60" s="456"/>
      <c r="K60" s="21" t="str">
        <f>IF(B60=0," ",VLOOKUP($B60,[1]Женщины!$B$1:$H$65536,7,FALSE))</f>
        <v>Антунович Г.П.</v>
      </c>
    </row>
    <row r="61" spans="1:11" ht="24" customHeight="1" thickBot="1">
      <c r="A61" s="449"/>
      <c r="B61" s="36">
        <v>190</v>
      </c>
      <c r="C61" s="80" t="str">
        <f>IF(B61=0," ",VLOOKUP(B61,[1]Женщины!B$1:H$65536,2,FALSE))</f>
        <v>Пахолкова Анастасия</v>
      </c>
      <c r="D61" s="278">
        <f>IF(B61=0," ",VLOOKUP($B61,[1]Женщины!$B$1:$H$65536,3,FALSE))</f>
        <v>33661</v>
      </c>
      <c r="E61" s="82" t="str">
        <f>IF(B61=0," ",IF(VLOOKUP($B61,[1]Женщины!$B$1:$H$65536,4,FALSE)=0," ",VLOOKUP($B61,[1]Женщины!$B$1:$H$65536,4,FALSE)))</f>
        <v>КМС</v>
      </c>
      <c r="F61" s="279" t="str">
        <f>IF(B61=0," ",VLOOKUP($B61,[1]Женщины!$B$1:$H$65536,5,FALSE))</f>
        <v>Калининградская</v>
      </c>
      <c r="G61" s="279" t="str">
        <f>IF(B61=0," ",VLOOKUP($B61,[1]Женщины!$B$1:$H$65536,6,FALSE))</f>
        <v>Калининград, УОР</v>
      </c>
      <c r="H61" s="452"/>
      <c r="I61" s="455"/>
      <c r="J61" s="269"/>
      <c r="K61" s="248" t="str">
        <f>IF(B61=0," ",VLOOKUP($B61,[1]Женщины!$B$1:$H$65536,7,FALSE))</f>
        <v>Антунович Г.П., Лещинский В.В., Лобков В.Г.</v>
      </c>
    </row>
    <row r="62" spans="1:11" ht="15.75" thickTop="1">
      <c r="A62" s="447">
        <v>3</v>
      </c>
      <c r="B62" s="263">
        <v>443</v>
      </c>
      <c r="C62" s="264" t="str">
        <f>IF(B62=0," ",VLOOKUP(B62,[1]Женщины!B$1:H$65536,2,FALSE))</f>
        <v>Фарутина Ольга</v>
      </c>
      <c r="D62" s="265">
        <f>IF(B62=0," ",VLOOKUP($B62,[1]Женщины!$B$1:$H$65536,3,FALSE))</f>
        <v>29705</v>
      </c>
      <c r="E62" s="266" t="str">
        <f>IF(B62=0," ",IF(VLOOKUP($B62,[1]Женщины!$B$1:$H$65536,4,FALSE)=0," ",VLOOKUP($B62,[1]Женщины!$B$1:$H$65536,4,FALSE)))</f>
        <v>МС</v>
      </c>
      <c r="F62" s="267" t="str">
        <f>IF(B62=0," ",VLOOKUP($B62,[1]Женщины!$B$1:$H$65536,5,FALSE))</f>
        <v>Мурманская</v>
      </c>
      <c r="G62" s="267" t="str">
        <f>IF(B62=0," ",VLOOKUP($B62,[1]Женщины!$B$1:$H$65536,6,FALSE))</f>
        <v>Мурманск, ШВСМ, СДЮСШОР-4</v>
      </c>
      <c r="H62" s="450">
        <v>1.2218750000000001E-3</v>
      </c>
      <c r="I62" s="453" t="str">
        <f>IF(H62=0," ",IF(H62&lt;=[1]Разряды!$D$36,[1]Разряды!$D$3,IF(H62&lt;=[1]Разряды!$E$36,[1]Разряды!$E$3,IF(H62&lt;=[1]Разряды!$F$36,[1]Разряды!$F$3,IF(H62&lt;=[1]Разряды!$G$36,[1]Разряды!$G$3,IF(H62&lt;=[1]Разряды!$H$36,[1]Разряды!$H$3,IF(H62&lt;=[1]Разряды!$I$36,[1]Разряды!$I$3,IF(H62&lt;=[1]Разряды!$J$36,[1]Разряды!$J$3,"б/р"))))))))</f>
        <v>1р</v>
      </c>
      <c r="J62" s="268"/>
      <c r="K62" s="264" t="str">
        <f>IF(B62=0," ",VLOOKUP($B62,[1]Женщины!$B$1:$H$65536,7,FALSE))</f>
        <v>Фарутин Н.В.</v>
      </c>
    </row>
    <row r="63" spans="1:11">
      <c r="A63" s="448"/>
      <c r="B63" s="20">
        <v>448</v>
      </c>
      <c r="C63" s="21" t="str">
        <f>IF(B63=0," ",VLOOKUP(B63,[1]Женщины!B$1:H$65536,2,FALSE))</f>
        <v>Попова Ангелина</v>
      </c>
      <c r="D63" s="175">
        <f>IF(B63=0," ",VLOOKUP($B63,[1]Женщины!$B$1:$H$65536,3,FALSE))</f>
        <v>33150</v>
      </c>
      <c r="E63" s="23" t="str">
        <f>IF(B63=0," ",IF(VLOOKUP($B63,[1]Женщины!$B$1:$H$65536,4,FALSE)=0," ",VLOOKUP($B63,[1]Женщины!$B$1:$H$65536,4,FALSE)))</f>
        <v>МС</v>
      </c>
      <c r="F63" s="30" t="str">
        <f>IF(B63=0," ",VLOOKUP($B63,[1]Женщины!$B$1:$H$65536,5,FALSE))</f>
        <v>Мурманская</v>
      </c>
      <c r="G63" s="30" t="str">
        <f>IF(B63=0," ",VLOOKUP($B63,[1]Женщины!$B$1:$H$65536,6,FALSE))</f>
        <v>Мурманск, ШВСМ, СДЮСШОР-4</v>
      </c>
      <c r="H63" s="451"/>
      <c r="I63" s="454"/>
      <c r="J63" s="456">
        <v>0</v>
      </c>
      <c r="K63" s="21" t="str">
        <f>IF(B63=0," ",VLOOKUP($B63,[1]Женщины!$B$1:$H$65536,7,FALSE))</f>
        <v>Фарутин Н.В.</v>
      </c>
    </row>
    <row r="64" spans="1:11">
      <c r="A64" s="448"/>
      <c r="B64" s="20">
        <v>458</v>
      </c>
      <c r="C64" s="21" t="str">
        <f>IF(B64=0," ",VLOOKUP(B64,[1]Женщины!B$1:H$65536,2,FALSE))</f>
        <v>Сазанова Екатерина</v>
      </c>
      <c r="D64" s="239">
        <f>IF(B64=0," ",VLOOKUP($B64,[1]Женщины!$B$1:$H$65536,3,FALSE))</f>
        <v>1996</v>
      </c>
      <c r="E64" s="23" t="str">
        <f>IF(B64=0," ",IF(VLOOKUP($B64,[1]Женщины!$B$1:$H$65536,4,FALSE)=0," ",VLOOKUP($B64,[1]Женщины!$B$1:$H$65536,4,FALSE)))</f>
        <v>1р</v>
      </c>
      <c r="F64" s="30" t="str">
        <f>IF(B64=0," ",VLOOKUP($B64,[1]Женщины!$B$1:$H$65536,5,FALSE))</f>
        <v>Мурманская</v>
      </c>
      <c r="G64" s="30" t="str">
        <f>IF(B64=0," ",VLOOKUP($B64,[1]Женщины!$B$1:$H$65536,6,FALSE))</f>
        <v>Мурманск, СДЮСШОР-4</v>
      </c>
      <c r="H64" s="451"/>
      <c r="I64" s="454"/>
      <c r="J64" s="456"/>
      <c r="K64" s="21" t="str">
        <f>IF(B64=0," ",VLOOKUP($B64,[1]Женщины!$B$1:$H$65536,7,FALSE))</f>
        <v>Фарутин Н.В.</v>
      </c>
    </row>
    <row r="65" spans="1:11" ht="15.75" thickBot="1">
      <c r="A65" s="449"/>
      <c r="B65" s="36">
        <v>455</v>
      </c>
      <c r="C65" s="37" t="str">
        <f>IF(B65=0," ",VLOOKUP(B65,[1]Женщины!B$1:H$65536,2,FALSE))</f>
        <v>Милер Валерия</v>
      </c>
      <c r="D65" s="247">
        <f>IF(B65=0," ",VLOOKUP($B65,[1]Женщины!$B$1:$H$65536,3,FALSE))</f>
        <v>34631</v>
      </c>
      <c r="E65" s="39" t="str">
        <f>IF(B65=0," ",IF(VLOOKUP($B65,[1]Женщины!$B$1:$H$65536,4,FALSE)=0," ",VLOOKUP($B65,[1]Женщины!$B$1:$H$65536,4,FALSE)))</f>
        <v>1р</v>
      </c>
      <c r="F65" s="249" t="str">
        <f>IF(B65=0," ",VLOOKUP($B65,[1]Женщины!$B$1:$H$65536,5,FALSE))</f>
        <v>Мурманская</v>
      </c>
      <c r="G65" s="249" t="str">
        <f>IF(B65=0," ",VLOOKUP($B65,[1]Женщины!$B$1:$H$65536,6,FALSE))</f>
        <v>Североморск-Мурманск, СДЮСШОР-4, Динамо</v>
      </c>
      <c r="H65" s="452"/>
      <c r="I65" s="455"/>
      <c r="J65" s="269"/>
      <c r="K65" s="37" t="str">
        <f>IF(B65=0," ",VLOOKUP($B65,[1]Женщины!$B$1:$H$65536,7,FALSE))</f>
        <v>Агупова А.В., Фарутин Н.В.</v>
      </c>
    </row>
    <row r="66" spans="1:11" ht="15.75" thickTop="1">
      <c r="A66" s="447">
        <v>4</v>
      </c>
      <c r="B66" s="263">
        <v>167</v>
      </c>
      <c r="C66" s="264" t="str">
        <f>IF(B66=0," ",VLOOKUP(B66,[1]Женщины!B$1:H$65536,2,FALSE))</f>
        <v>Кончакова Дарья</v>
      </c>
      <c r="D66" s="265">
        <f>IF(B66=0," ",VLOOKUP($B66,[1]Женщины!$B$1:$H$65536,3,FALSE))</f>
        <v>34611</v>
      </c>
      <c r="E66" s="266" t="str">
        <f>IF(B66=0," ",IF(VLOOKUP($B66,[1]Женщины!$B$1:$H$65536,4,FALSE)=0," ",VLOOKUP($B66,[1]Женщины!$B$1:$H$65536,4,FALSE)))</f>
        <v>1р</v>
      </c>
      <c r="F66" s="267" t="str">
        <f>IF(B66=0," ",VLOOKUP($B66,[1]Женщины!$B$1:$H$65536,5,FALSE))</f>
        <v>Архангельская</v>
      </c>
      <c r="G66" s="267" t="str">
        <f>IF(B66=0," ",VLOOKUP($B66,[1]Женщины!$B$1:$H$65536,6,FALSE))</f>
        <v>Архангельск, ДЮСШ-1</v>
      </c>
      <c r="H66" s="450">
        <v>1.2465277777777776E-3</v>
      </c>
      <c r="I66" s="453" t="str">
        <f>IF(H66=0," ",IF(H66&lt;=[1]Разряды!$D$36,[1]Разряды!$D$3,IF(H66&lt;=[1]Разряды!$E$36,[1]Разряды!$E$3,IF(H66&lt;=[1]Разряды!$F$36,[1]Разряды!$F$3,IF(H66&lt;=[1]Разряды!$G$36,[1]Разряды!$G$3,IF(H66&lt;=[1]Разряды!$H$36,[1]Разряды!$H$3,IF(H66&lt;=[1]Разряды!$I$36,[1]Разряды!$I$3,IF(H66&lt;=[1]Разряды!$J$36,[1]Разряды!$J$3,"б/р"))))))))</f>
        <v>1р</v>
      </c>
      <c r="J66" s="268"/>
      <c r="K66" s="264" t="str">
        <f>IF(B66=0," ",VLOOKUP($B66,[1]Женщины!$B$1:$H$65536,7,FALSE))</f>
        <v>Луцева И.В.</v>
      </c>
    </row>
    <row r="67" spans="1:11">
      <c r="A67" s="448"/>
      <c r="B67" s="20">
        <v>178</v>
      </c>
      <c r="C67" s="21" t="str">
        <f>IF(B67=0," ",VLOOKUP(B67,[1]Женщины!B$1:H$65536,2,FALSE))</f>
        <v>Матова Марина</v>
      </c>
      <c r="D67" s="239">
        <f>IF(B67=0," ",VLOOKUP($B67,[1]Женщины!$B$1:$H$65536,3,FALSE))</f>
        <v>1997</v>
      </c>
      <c r="E67" s="23" t="str">
        <f>IF(B67=0," ",IF(VLOOKUP($B67,[1]Женщины!$B$1:$H$65536,4,FALSE)=0," ",VLOOKUP($B67,[1]Женщины!$B$1:$H$65536,4,FALSE)))</f>
        <v>1р</v>
      </c>
      <c r="F67" s="30" t="str">
        <f>IF(B67=0," ",VLOOKUP($B67,[1]Женщины!$B$1:$H$65536,5,FALSE))</f>
        <v>Архангельская</v>
      </c>
      <c r="G67" s="30" t="str">
        <f>IF(B67=0," ",VLOOKUP($B67,[1]Женщины!$B$1:$H$65536,6,FALSE))</f>
        <v>Архангельск, ДЮСШ-1</v>
      </c>
      <c r="H67" s="451"/>
      <c r="I67" s="454"/>
      <c r="J67" s="456">
        <v>0</v>
      </c>
      <c r="K67" s="21" t="str">
        <f>IF(B67=0," ",VLOOKUP($B67,[1]Женщины!$B$1:$H$65536,7,FALSE))</f>
        <v>Брюхова О.Б.</v>
      </c>
    </row>
    <row r="68" spans="1:11">
      <c r="A68" s="448"/>
      <c r="B68" s="20">
        <v>154</v>
      </c>
      <c r="C68" s="21" t="str">
        <f>IF(B68=0," ",VLOOKUP(B68,[1]Женщины!B$1:H$65536,2,FALSE))</f>
        <v>Рудакова Анна</v>
      </c>
      <c r="D68" s="175">
        <f>IF(B68=0," ",VLOOKUP($B68,[1]Женщины!$B$1:$H$65536,3,FALSE))</f>
        <v>32129</v>
      </c>
      <c r="E68" s="23" t="str">
        <f>IF(B68=0," ",IF(VLOOKUP($B68,[1]Женщины!$B$1:$H$65536,4,FALSE)=0," ",VLOOKUP($B68,[1]Женщины!$B$1:$H$65536,4,FALSE)))</f>
        <v>1р</v>
      </c>
      <c r="F68" s="30" t="str">
        <f>IF(B68=0," ",VLOOKUP($B68,[1]Женщины!$B$1:$H$65536,5,FALSE))</f>
        <v>Архангельская</v>
      </c>
      <c r="G68" s="30" t="str">
        <f>IF(B68=0," ",VLOOKUP($B68,[1]Женщины!$B$1:$H$65536,6,FALSE))</f>
        <v>Архангельск,САФУ</v>
      </c>
      <c r="H68" s="451"/>
      <c r="I68" s="454"/>
      <c r="J68" s="456"/>
      <c r="K68" s="21" t="str">
        <f>IF(B68=0," ",VLOOKUP($B68,[1]Женщины!$B$1:$H$65536,7,FALSE))</f>
        <v>Мингалев А.И.</v>
      </c>
    </row>
    <row r="69" spans="1:11" ht="15.75" thickBot="1">
      <c r="A69" s="449"/>
      <c r="B69" s="36">
        <v>153</v>
      </c>
      <c r="C69" s="37" t="str">
        <f>IF(B69=0," ",VLOOKUP(B69,[1]Женщины!B$1:H$65536,2,FALSE))</f>
        <v>Головина Анна</v>
      </c>
      <c r="D69" s="247">
        <f>IF(B69=0," ",VLOOKUP($B69,[1]Женщины!$B$1:$H$65536,3,FALSE))</f>
        <v>32687</v>
      </c>
      <c r="E69" s="39" t="str">
        <f>IF(B69=0," ",IF(VLOOKUP($B69,[1]Женщины!$B$1:$H$65536,4,FALSE)=0," ",VLOOKUP($B69,[1]Женщины!$B$1:$H$65536,4,FALSE)))</f>
        <v>КМС</v>
      </c>
      <c r="F69" s="249" t="str">
        <f>IF(B69=0," ",VLOOKUP($B69,[1]Женщины!$B$1:$H$65536,5,FALSE))</f>
        <v>Архангельская</v>
      </c>
      <c r="G69" s="249" t="str">
        <f>IF(B69=0," ",VLOOKUP($B69,[1]Женщины!$B$1:$H$65536,6,FALSE))</f>
        <v>Архангельск, ГСУ "Поморье"</v>
      </c>
      <c r="H69" s="452"/>
      <c r="I69" s="455"/>
      <c r="J69" s="269"/>
      <c r="K69" s="37" t="str">
        <f>IF(B69=0," ",VLOOKUP($B69,[1]Женщины!$B$1:$H$65536,7,FALSE))</f>
        <v>Солодов А.И., Смирнов А.Б.</v>
      </c>
    </row>
    <row r="70" spans="1:11" ht="15.75" thickTop="1"/>
    <row r="74" spans="1:11">
      <c r="A74" s="156"/>
      <c r="B74" s="86"/>
      <c r="C74" s="65"/>
      <c r="D74" s="89"/>
      <c r="E74" s="90"/>
      <c r="F74" s="65"/>
      <c r="G74" s="65"/>
      <c r="H74" s="275"/>
      <c r="I74" s="85"/>
      <c r="J74" s="272"/>
      <c r="K74" s="65"/>
    </row>
    <row r="75" spans="1:11">
      <c r="A75" s="156"/>
      <c r="B75" s="86"/>
      <c r="C75" s="65"/>
      <c r="D75" s="89"/>
      <c r="E75" s="90"/>
      <c r="F75" s="65"/>
      <c r="G75" s="65"/>
      <c r="H75" s="275"/>
      <c r="I75" s="85"/>
      <c r="J75" s="272"/>
      <c r="K75" s="65"/>
    </row>
    <row r="76" spans="1:11">
      <c r="A76" s="156"/>
      <c r="B76" s="86"/>
      <c r="C76" s="65"/>
      <c r="D76" s="89"/>
      <c r="E76" s="90"/>
      <c r="F76" s="65"/>
      <c r="G76" s="65"/>
      <c r="H76" s="275"/>
      <c r="I76" s="85"/>
      <c r="J76" s="272"/>
      <c r="K76" s="65"/>
    </row>
    <row r="77" spans="1:11">
      <c r="A77" s="446"/>
      <c r="B77" s="446"/>
      <c r="C77" s="446"/>
      <c r="D77" s="446"/>
      <c r="E77" s="446"/>
      <c r="F77" s="446"/>
      <c r="G77" s="446"/>
      <c r="H77" s="446"/>
      <c r="I77" s="446"/>
      <c r="J77" s="446"/>
      <c r="K77" s="446"/>
    </row>
    <row r="78" spans="1:11">
      <c r="D78" s="261"/>
    </row>
    <row r="79" spans="1:11">
      <c r="D79" s="261"/>
    </row>
    <row r="80" spans="1:11">
      <c r="A80" s="446"/>
      <c r="B80" s="446"/>
      <c r="C80" s="446"/>
      <c r="D80" s="446"/>
      <c r="E80" s="446"/>
      <c r="F80" s="446"/>
      <c r="G80" s="446"/>
      <c r="H80" s="446"/>
      <c r="I80" s="446"/>
      <c r="J80" s="446"/>
      <c r="K80" s="446"/>
    </row>
  </sheetData>
  <mergeCells count="109">
    <mergeCell ref="K8:K9"/>
    <mergeCell ref="A1:K1"/>
    <mergeCell ref="A2:K2"/>
    <mergeCell ref="H5:K5"/>
    <mergeCell ref="F6:G6"/>
    <mergeCell ref="H6:I6"/>
    <mergeCell ref="A8:A9"/>
    <mergeCell ref="B8:B9"/>
    <mergeCell ref="C8:C9"/>
    <mergeCell ref="D8:D9"/>
    <mergeCell ref="E8:E9"/>
    <mergeCell ref="A10:A13"/>
    <mergeCell ref="H10:H13"/>
    <mergeCell ref="I10:I13"/>
    <mergeCell ref="J11:J12"/>
    <mergeCell ref="A14:A17"/>
    <mergeCell ref="H14:H17"/>
    <mergeCell ref="I14:I17"/>
    <mergeCell ref="J15:J16"/>
    <mergeCell ref="F8:F9"/>
    <mergeCell ref="G8:G9"/>
    <mergeCell ref="H8:H9"/>
    <mergeCell ref="I8:I9"/>
    <mergeCell ref="J8:J9"/>
    <mergeCell ref="A26:A29"/>
    <mergeCell ref="H26:H29"/>
    <mergeCell ref="I26:I29"/>
    <mergeCell ref="J27:J28"/>
    <mergeCell ref="F30:G30"/>
    <mergeCell ref="H30:I30"/>
    <mergeCell ref="A18:A21"/>
    <mergeCell ref="H18:H21"/>
    <mergeCell ref="I18:I21"/>
    <mergeCell ref="J19:J20"/>
    <mergeCell ref="A22:A25"/>
    <mergeCell ref="H22:H25"/>
    <mergeCell ref="I22:I25"/>
    <mergeCell ref="J23:J24"/>
    <mergeCell ref="G31:G32"/>
    <mergeCell ref="H31:H32"/>
    <mergeCell ref="I31:I32"/>
    <mergeCell ref="J31:J32"/>
    <mergeCell ref="K31:K32"/>
    <mergeCell ref="A33:A36"/>
    <mergeCell ref="H33:H36"/>
    <mergeCell ref="I33:I36"/>
    <mergeCell ref="J34:J35"/>
    <mergeCell ref="A31:A32"/>
    <mergeCell ref="B31:B32"/>
    <mergeCell ref="C31:C32"/>
    <mergeCell ref="D31:D32"/>
    <mergeCell ref="E31:E32"/>
    <mergeCell ref="F31:F32"/>
    <mergeCell ref="A37:C37"/>
    <mergeCell ref="F37:G37"/>
    <mergeCell ref="H37:I37"/>
    <mergeCell ref="A38:C38"/>
    <mergeCell ref="F38:G38"/>
    <mergeCell ref="A39:A40"/>
    <mergeCell ref="B39:B40"/>
    <mergeCell ref="C39:C40"/>
    <mergeCell ref="D39:D40"/>
    <mergeCell ref="E39:E40"/>
    <mergeCell ref="A41:A44"/>
    <mergeCell ref="H41:H44"/>
    <mergeCell ref="I41:I44"/>
    <mergeCell ref="J42:J43"/>
    <mergeCell ref="A46:K46"/>
    <mergeCell ref="A47:K47"/>
    <mergeCell ref="F39:F40"/>
    <mergeCell ref="G39:G40"/>
    <mergeCell ref="H39:H40"/>
    <mergeCell ref="I39:I40"/>
    <mergeCell ref="J39:J40"/>
    <mergeCell ref="K39:K40"/>
    <mergeCell ref="K52:K53"/>
    <mergeCell ref="A48:K48"/>
    <mergeCell ref="H49:K49"/>
    <mergeCell ref="A51:C51"/>
    <mergeCell ref="F51:G51"/>
    <mergeCell ref="H51:I51"/>
    <mergeCell ref="A52:A53"/>
    <mergeCell ref="B52:B53"/>
    <mergeCell ref="C52:C53"/>
    <mergeCell ref="D52:D53"/>
    <mergeCell ref="E52:E53"/>
    <mergeCell ref="A54:A57"/>
    <mergeCell ref="H54:H57"/>
    <mergeCell ref="I54:I57"/>
    <mergeCell ref="J55:J56"/>
    <mergeCell ref="A58:A61"/>
    <mergeCell ref="H58:H61"/>
    <mergeCell ref="I58:I61"/>
    <mergeCell ref="J59:J60"/>
    <mergeCell ref="F52:F53"/>
    <mergeCell ref="G52:G53"/>
    <mergeCell ref="H52:H53"/>
    <mergeCell ref="I52:I53"/>
    <mergeCell ref="J52:J53"/>
    <mergeCell ref="A77:K77"/>
    <mergeCell ref="A80:K80"/>
    <mergeCell ref="A62:A65"/>
    <mergeCell ref="H62:H65"/>
    <mergeCell ref="I62:I65"/>
    <mergeCell ref="J63:J64"/>
    <mergeCell ref="A66:A69"/>
    <mergeCell ref="H66:H69"/>
    <mergeCell ref="I66:I69"/>
    <mergeCell ref="J67:J6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K108"/>
  <sheetViews>
    <sheetView topLeftCell="A64" workbookViewId="0">
      <selection activeCell="K11" sqref="K11:K12"/>
    </sheetView>
  </sheetViews>
  <sheetFormatPr defaultRowHeight="15"/>
  <cols>
    <col min="1" max="1" width="6.42578125" customWidth="1"/>
    <col min="3" max="3" width="25.42578125" customWidth="1"/>
    <col min="6" max="6" width="17" customWidth="1"/>
    <col min="7" max="7" width="26.85546875" customWidth="1"/>
    <col min="11" max="11" width="28.7109375" customWidth="1"/>
  </cols>
  <sheetData>
    <row r="1" spans="1:11" ht="20.25">
      <c r="A1" s="383" t="s">
        <v>3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</row>
    <row r="2" spans="1:11">
      <c r="A2" s="464" t="s">
        <v>306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11" ht="18">
      <c r="A3" s="1" t="s">
        <v>319</v>
      </c>
      <c r="B3" s="2"/>
      <c r="C3" s="2"/>
      <c r="D3" s="2"/>
      <c r="E3" s="257"/>
      <c r="F3" s="257"/>
      <c r="G3" s="257"/>
      <c r="H3" s="257"/>
      <c r="I3" s="257"/>
      <c r="J3" s="257"/>
      <c r="K3" s="257"/>
    </row>
    <row r="4" spans="1:11">
      <c r="A4" s="1" t="s">
        <v>320</v>
      </c>
      <c r="B4" s="3"/>
      <c r="C4" s="3"/>
      <c r="D4" s="3"/>
      <c r="E4" s="257"/>
      <c r="F4" s="257"/>
      <c r="G4" s="257"/>
      <c r="H4" s="257"/>
      <c r="I4" s="257"/>
      <c r="J4" s="257"/>
      <c r="K4" s="257"/>
    </row>
    <row r="5" spans="1:11">
      <c r="A5" s="1" t="s">
        <v>321</v>
      </c>
      <c r="B5" s="4"/>
      <c r="C5" s="5"/>
      <c r="E5" s="94"/>
      <c r="H5" s="465" t="s">
        <v>10</v>
      </c>
      <c r="I5" s="465"/>
      <c r="J5" s="465"/>
      <c r="K5" s="465"/>
    </row>
    <row r="6" spans="1:11">
      <c r="A6" s="7" t="s">
        <v>322</v>
      </c>
      <c r="B6" s="4"/>
      <c r="C6" s="4"/>
      <c r="F6" s="473" t="s">
        <v>311</v>
      </c>
      <c r="G6" s="473"/>
      <c r="H6" s="468" t="s">
        <v>106</v>
      </c>
      <c r="I6" s="468"/>
      <c r="J6" s="9"/>
      <c r="K6" s="153" t="s">
        <v>323</v>
      </c>
    </row>
    <row r="7" spans="1:11">
      <c r="A7" s="1" t="s">
        <v>324</v>
      </c>
      <c r="B7" s="96"/>
      <c r="C7" s="96"/>
      <c r="D7" s="76"/>
      <c r="F7" s="10"/>
      <c r="G7" s="10"/>
      <c r="H7" s="481" t="s">
        <v>51</v>
      </c>
      <c r="I7" s="481"/>
      <c r="J7" s="481"/>
    </row>
    <row r="8" spans="1:11">
      <c r="A8" s="469" t="s">
        <v>230</v>
      </c>
      <c r="B8" s="469" t="s">
        <v>231</v>
      </c>
      <c r="C8" s="372" t="s">
        <v>19</v>
      </c>
      <c r="D8" s="471" t="s">
        <v>233</v>
      </c>
      <c r="E8" s="372" t="s">
        <v>314</v>
      </c>
      <c r="F8" s="457" t="s">
        <v>22</v>
      </c>
      <c r="G8" s="372" t="s">
        <v>235</v>
      </c>
      <c r="H8" s="459" t="s">
        <v>24</v>
      </c>
      <c r="I8" s="372" t="s">
        <v>315</v>
      </c>
      <c r="J8" s="372" t="s">
        <v>316</v>
      </c>
      <c r="K8" s="401" t="s">
        <v>27</v>
      </c>
    </row>
    <row r="9" spans="1:11" ht="15.75" thickBot="1">
      <c r="A9" s="470"/>
      <c r="B9" s="470"/>
      <c r="C9" s="474"/>
      <c r="D9" s="472"/>
      <c r="E9" s="474"/>
      <c r="F9" s="458"/>
      <c r="G9" s="462"/>
      <c r="H9" s="460"/>
      <c r="I9" s="461"/>
      <c r="J9" s="462"/>
      <c r="K9" s="463"/>
    </row>
    <row r="10" spans="1:11" ht="15.75" thickTop="1">
      <c r="A10" s="447">
        <v>1</v>
      </c>
      <c r="B10" s="280">
        <v>223</v>
      </c>
      <c r="C10" s="264" t="str">
        <f>IF(B10=0," ",VLOOKUP(B10,[1]Спортсмены!B$1:H$65536,2,FALSE))</f>
        <v>Ямщиков Кирилл</v>
      </c>
      <c r="D10" s="175">
        <f>IF(B10=0," ",VLOOKUP($B10,[1]Спортсмены!$B$1:$H$65536,3,FALSE))</f>
        <v>34843</v>
      </c>
      <c r="E10" s="266" t="str">
        <f>IF(B10=0," ",IF(VLOOKUP($B10,[1]Спортсмены!$B$1:$H$65536,4,FALSE)=0," ",VLOOKUP($B10,[1]Спортсмены!$B$1:$H$65536,4,FALSE)))</f>
        <v>2р</v>
      </c>
      <c r="F10" s="264" t="str">
        <f>IF(B10=0," ",VLOOKUP($B10,[1]Спортсмены!$B$1:$H$65536,5,FALSE))</f>
        <v>Костромская</v>
      </c>
      <c r="G10" s="267" t="str">
        <f>IF(B10=0," ",VLOOKUP($B10,[1]Спортсмены!$B$1:$H$65536,6,FALSE))</f>
        <v>Кострома, КОСДЮСШОР</v>
      </c>
      <c r="H10" s="477">
        <v>1.1266203703703705E-3</v>
      </c>
      <c r="I10" s="453" t="str">
        <f>IF(H10=0," ",IF(H10&lt;=[1]Разряды!$D$10,[1]Разряды!$D$3,IF(H10&lt;=[1]Разряды!$E$10,[1]Разряды!$E$3,IF(H10&lt;=[1]Разряды!$F$10,[1]Разряды!$F$3,IF(H10&lt;=[1]Разряды!$G$10,[1]Разряды!$G$3,IF(H10&lt;=[1]Разряды!$H$10,[1]Разряды!$H$3,IF(H10&lt;=[1]Разряды!$I$10,[1]Разряды!$I$3,IF(H10&lt;=[1]Разряды!$J$10,[1]Разряды!$J$3,"б/р"))))))))</f>
        <v>3р</v>
      </c>
      <c r="J10" s="268"/>
      <c r="K10" s="264" t="str">
        <f>IF(B10=0," ",VLOOKUP($B10,[1]Спортсмены!$B$1:$H$65536,7,FALSE))</f>
        <v>Куликов В.П.</v>
      </c>
    </row>
    <row r="11" spans="1:11">
      <c r="A11" s="448"/>
      <c r="B11" s="26">
        <v>214</v>
      </c>
      <c r="C11" s="21" t="str">
        <f>IF(B11=0," ",VLOOKUP(B11,[1]Спортсмены!B$1:H$65536,2,FALSE))</f>
        <v>Камилатов Михаил</v>
      </c>
      <c r="D11" s="175">
        <f>IF(B11=0," ",VLOOKUP($B11,[1]Спортсмены!$B$1:$H$65536,3,FALSE))</f>
        <v>34921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Костромская</v>
      </c>
      <c r="G11" s="30" t="str">
        <f>IF(B11=0," ",VLOOKUP($B11,[1]Спортсмены!$B$1:$H$65536,6,FALSE))</f>
        <v>Кострома, КОСДЮСШОР</v>
      </c>
      <c r="H11" s="475"/>
      <c r="I11" s="454"/>
      <c r="J11" s="456">
        <v>20</v>
      </c>
      <c r="K11" s="21" t="str">
        <f>IF(B11=0," ",VLOOKUP($B11,[1]Спортсмены!$B$1:$H$65536,7,FALSE))</f>
        <v>Дружков А.Н.</v>
      </c>
    </row>
    <row r="12" spans="1:11">
      <c r="A12" s="448"/>
      <c r="B12" s="26">
        <v>212</v>
      </c>
      <c r="C12" s="21" t="str">
        <f>IF(B12=0," ",VLOOKUP(B12,[1]Спортсмены!B$1:H$65536,2,FALSE))</f>
        <v>Якунин Ярослав</v>
      </c>
      <c r="D12" s="175">
        <f>IF(B12=0," ",VLOOKUP($B12,[1]Спортсмены!$B$1:$H$65536,3,FALSE))</f>
        <v>34921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Костромская</v>
      </c>
      <c r="G12" s="30" t="str">
        <f>IF(B12=0," ",VLOOKUP($B12,[1]Спортсмены!$B$1:$H$65536,6,FALSE))</f>
        <v>Кострома, КОСДЮСШОР</v>
      </c>
      <c r="H12" s="475"/>
      <c r="I12" s="454"/>
      <c r="J12" s="456"/>
      <c r="K12" s="21" t="str">
        <f>IF(B12=0," ",VLOOKUP($B12,[1]Спортсмены!$B$1:$H$65536,7,FALSE))</f>
        <v>Ефалов Н.Л.</v>
      </c>
    </row>
    <row r="13" spans="1:11" ht="15.75" thickBot="1">
      <c r="A13" s="449"/>
      <c r="B13" s="42">
        <v>211</v>
      </c>
      <c r="C13" s="37" t="str">
        <f>IF(B13=0," ",VLOOKUP(B13,[1]Спортсмены!B$1:H$65536,2,FALSE))</f>
        <v>Рупасов Дмитрий</v>
      </c>
      <c r="D13" s="247">
        <f>IF(B13=0," ",VLOOKUP($B13,[1]Спортсмены!$B$1:$H$65536,3,FALSE))</f>
        <v>34775</v>
      </c>
      <c r="E13" s="39" t="str">
        <f>IF(B13=0," ",IF(VLOOKUP($B13,[1]Спортсмены!$B$1:$H$65536,4,FALSE)=0," ",VLOOKUP($B13,[1]Спортсмены!$B$1:$H$65536,4,FALSE)))</f>
        <v>1р</v>
      </c>
      <c r="F13" s="37" t="str">
        <f>IF(B13=0," ",VLOOKUP($B13,[1]Спортсмены!$B$1:$H$65536,5,FALSE))</f>
        <v>Костромская</v>
      </c>
      <c r="G13" s="249" t="str">
        <f>IF(B13=0," ",VLOOKUP($B13,[1]Спортсмены!$B$1:$H$65536,6,FALSE))</f>
        <v>Кострома, КОСДЮСШОР</v>
      </c>
      <c r="H13" s="476"/>
      <c r="I13" s="455"/>
      <c r="J13" s="269"/>
      <c r="K13" s="37" t="str">
        <f>IF(B13=0," ",VLOOKUP($B13,[1]Спортсмены!$B$1:$H$65536,7,FALSE))</f>
        <v>Дружков А.Н.</v>
      </c>
    </row>
    <row r="14" spans="1:11" ht="15.75" thickTop="1">
      <c r="A14" s="447">
        <v>2</v>
      </c>
      <c r="B14" s="16">
        <v>373</v>
      </c>
      <c r="C14" s="49" t="str">
        <f>IF(B14=0," ",VLOOKUP(B14,[1]Спортсмены!B$1:H$65536,2,FALSE))</f>
        <v>Клементьев Павел</v>
      </c>
      <c r="D14" s="270">
        <f>IF(B14=0," ",VLOOKUP($B14,[1]Спортсмены!$B$1:$H$65536,3,FALSE))</f>
        <v>34795</v>
      </c>
      <c r="E14" s="15" t="str">
        <f>IF(B14=0," ",IF(VLOOKUP($B14,[1]Спортсмены!$B$1:$H$65536,4,FALSE)=0," ",VLOOKUP($B14,[1]Спортсмены!$B$1:$H$65536,4,FALSE)))</f>
        <v>1р</v>
      </c>
      <c r="F14" s="49" t="str">
        <f>IF(B14=0," ",VLOOKUP($B14,[1]Спортсмены!$B$1:$H$65536,5,FALSE))</f>
        <v>Псковская</v>
      </c>
      <c r="G14" s="271" t="str">
        <f>IF(B14=0," ",VLOOKUP($B14,[1]Спортсмены!$B$1:$H$65536,6,FALSE))</f>
        <v>Великие Луки, ДЮСШ-1 "Атлетика"</v>
      </c>
      <c r="H14" s="450">
        <v>1.1304398148148148E-3</v>
      </c>
      <c r="I14" s="453" t="str">
        <f>IF(H14=0," ",IF(H14&lt;=[1]Разряды!$D$10,[1]Разряды!$D$3,IF(H14&lt;=[1]Разряды!$E$10,[1]Разряды!$E$3,IF(H14&lt;=[1]Разряды!$F$10,[1]Разряды!$F$3,IF(H14&lt;=[1]Разряды!$G$10,[1]Разряды!$G$3,IF(H14&lt;=[1]Разряды!$H$10,[1]Разряды!$H$3,IF(H14&lt;=[1]Разряды!$I$10,[1]Разряды!$I$3,IF(H14&lt;=[1]Разряды!$J$10,[1]Разряды!$J$3,"б/р"))))))))</f>
        <v>3р</v>
      </c>
      <c r="J14" s="272"/>
      <c r="K14" s="49" t="str">
        <f>IF(B14=0," ",VLOOKUP($B14,[1]Спортсмены!$B$1:$H$65536,7,FALSE))</f>
        <v>Смирнов А.А.</v>
      </c>
    </row>
    <row r="15" spans="1:11">
      <c r="A15" s="448"/>
      <c r="B15" s="26">
        <v>627</v>
      </c>
      <c r="C15" s="21" t="str">
        <f>IF(B15=0," ",VLOOKUP(B15,[1]Спортсмены!B$1:H$65536,2,FALSE))</f>
        <v>Коршаков Дмитрий</v>
      </c>
      <c r="D15" s="175">
        <f>IF(B15=0," ",VLOOKUP($B15,[1]Спортсмены!$B$1:$H$65536,3,FALSE))</f>
        <v>35065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Псковская</v>
      </c>
      <c r="G15" s="30" t="str">
        <f>IF(B15=0," ",VLOOKUP($B15,[1]Спортсмены!$B$1:$H$65536,6,FALSE))</f>
        <v>Псков, Юность</v>
      </c>
      <c r="H15" s="451"/>
      <c r="I15" s="454"/>
      <c r="J15" s="456">
        <v>17</v>
      </c>
      <c r="K15" s="21" t="str">
        <f>IF(B15=0," ",VLOOKUP($B15,[1]Спортсмены!$B$1:$H$65536,7,FALSE))</f>
        <v>Нестерова И.А., Михайлов Д.А.</v>
      </c>
    </row>
    <row r="16" spans="1:11">
      <c r="A16" s="448"/>
      <c r="B16" s="26">
        <v>630</v>
      </c>
      <c r="C16" s="21" t="str">
        <f>IF(B16=0," ",VLOOKUP(B16,[1]Спортсмены!B$1:H$65536,2,FALSE))</f>
        <v>Дергунов Василий</v>
      </c>
      <c r="D16" s="175">
        <f>IF(B16=0," ",VLOOKUP($B16,[1]Спортсмены!$B$1:$H$65536,3,FALSE))</f>
        <v>34955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Псковская</v>
      </c>
      <c r="G16" s="30" t="str">
        <f>IF(B16=0," ",VLOOKUP($B16,[1]Спортсмены!$B$1:$H$65536,6,FALSE))</f>
        <v>Псков, Юность</v>
      </c>
      <c r="H16" s="451"/>
      <c r="I16" s="454"/>
      <c r="J16" s="456"/>
      <c r="K16" s="21" t="str">
        <f>IF(B16=0," ",VLOOKUP($B16,[1]Спортсмены!$B$1:$H$65536,7,FALSE))</f>
        <v>Нестерова И.А., Михайлов Д.А.</v>
      </c>
    </row>
    <row r="17" spans="1:11" ht="15.75" thickBot="1">
      <c r="A17" s="449"/>
      <c r="B17" s="42">
        <v>629</v>
      </c>
      <c r="C17" s="37" t="str">
        <f>IF(B17=0," ",VLOOKUP(B17,[1]Спортсмены!B$1:H$65536,2,FALSE))</f>
        <v>Павлов Олег</v>
      </c>
      <c r="D17" s="247">
        <f>IF(B17=0," ",VLOOKUP($B17,[1]Спортсмены!$B$1:$H$65536,3,FALSE))</f>
        <v>34828</v>
      </c>
      <c r="E17" s="39" t="str">
        <f>IF(B17=0," ",IF(VLOOKUP($B17,[1]Спортсмены!$B$1:$H$65536,4,FALSE)=0," ",VLOOKUP($B17,[1]Спортсмены!$B$1:$H$65536,4,FALSE)))</f>
        <v>1р</v>
      </c>
      <c r="F17" s="37" t="str">
        <f>IF(B17=0," ",VLOOKUP($B17,[1]Спортсмены!$B$1:$H$65536,5,FALSE))</f>
        <v>Псковская</v>
      </c>
      <c r="G17" s="249" t="str">
        <f>IF(B17=0," ",VLOOKUP($B17,[1]Спортсмены!$B$1:$H$65536,6,FALSE))</f>
        <v>Псков, Юность</v>
      </c>
      <c r="H17" s="452"/>
      <c r="I17" s="455"/>
      <c r="J17" s="269"/>
      <c r="K17" s="37" t="str">
        <f>IF(B17=0," ",VLOOKUP($B17,[1]Спортсмены!$B$1:$H$65536,7,FALSE))</f>
        <v>Нестерова И.А., Михайлов Д.А.</v>
      </c>
    </row>
    <row r="18" spans="1:11" ht="15.75" thickTop="1">
      <c r="A18" s="447">
        <v>3</v>
      </c>
      <c r="B18" s="280">
        <v>181</v>
      </c>
      <c r="C18" s="264" t="str">
        <f>IF(B18=0," ",VLOOKUP(B18,[1]Спортсмены!B$1:H$65536,2,FALSE))</f>
        <v>Порядин Андрей</v>
      </c>
      <c r="D18" s="281">
        <f>IF(B18=0," ",VLOOKUP($B18,[1]Спортсмены!$B$1:$H$65536,3,FALSE))</f>
        <v>1996</v>
      </c>
      <c r="E18" s="266" t="str">
        <f>IF(B18=0," ",IF(VLOOKUP($B18,[1]Спортсмены!$B$1:$H$65536,4,FALSE)=0," ",VLOOKUP($B18,[1]Спортсмены!$B$1:$H$65536,4,FALSE)))</f>
        <v>2р</v>
      </c>
      <c r="F18" s="264" t="str">
        <f>IF(B18=0," ",VLOOKUP($B18,[1]Спортсмены!$B$1:$H$65536,5,FALSE))</f>
        <v>Архангельская</v>
      </c>
      <c r="G18" s="267" t="str">
        <f>IF(B18=0," ",VLOOKUP($B18,[1]Спортсмены!$B$1:$H$65536,6,FALSE))</f>
        <v>Архангельск, ДЮСШ-1</v>
      </c>
      <c r="H18" s="477">
        <v>1.1314814814814814E-3</v>
      </c>
      <c r="I18" s="453" t="str">
        <f>IF(H18=0," ",IF(H18&lt;=[1]Разряды!$D$10,[1]Разряды!$D$3,IF(H18&lt;=[1]Разряды!$E$10,[1]Разряды!$E$3,IF(H18&lt;=[1]Разряды!$F$10,[1]Разряды!$F$3,IF(H18&lt;=[1]Разряды!$G$10,[1]Разряды!$G$3,IF(H18&lt;=[1]Разряды!$H$10,[1]Разряды!$H$3,IF(H18&lt;=[1]Разряды!$I$10,[1]Разряды!$I$3,IF(H18&lt;=[1]Разряды!$J$10,[1]Разряды!$J$3,"б/р"))))))))</f>
        <v>3р</v>
      </c>
      <c r="J18" s="268"/>
      <c r="K18" s="264" t="str">
        <f>IF(B18=0," ",VLOOKUP($B18,[1]Спортсмены!$B$1:$H$65536,7,FALSE))</f>
        <v>Брюхова О.Б.</v>
      </c>
    </row>
    <row r="19" spans="1:11">
      <c r="A19" s="448"/>
      <c r="B19" s="26">
        <v>180</v>
      </c>
      <c r="C19" s="21" t="str">
        <f>IF(B19=0," ",VLOOKUP(B19,[1]Спортсмены!B$1:H$65536,2,FALSE))</f>
        <v>Бочкарев Николай</v>
      </c>
      <c r="D19" s="127">
        <f>IF(B19=0," ",VLOOKUP($B19,[1]Спортсмены!$B$1:$H$65536,3,FALSE))</f>
        <v>1995</v>
      </c>
      <c r="E19" s="23" t="str">
        <f>IF(B19=0," ",IF(VLOOKUP($B19,[1]Спортсмены!$B$1:$H$65536,4,FALSE)=0," ",VLOOKUP($B19,[1]Спортсмены!$B$1:$H$65536,4,FALSE)))</f>
        <v>3р</v>
      </c>
      <c r="F19" s="21" t="str">
        <f>IF(B19=0," ",VLOOKUP($B19,[1]Спортсмены!$B$1:$H$65536,5,FALSE))</f>
        <v>Архангельская</v>
      </c>
      <c r="G19" s="30" t="str">
        <f>IF(B19=0," ",VLOOKUP($B19,[1]Спортсмены!$B$1:$H$65536,6,FALSE))</f>
        <v>Архангельск, ДЮСШ-1</v>
      </c>
      <c r="H19" s="475"/>
      <c r="I19" s="454"/>
      <c r="J19" s="456">
        <v>15</v>
      </c>
      <c r="K19" s="21" t="str">
        <f>IF(B19=0," ",VLOOKUP($B19,[1]Спортсмены!$B$1:$H$65536,7,FALSE))</f>
        <v>Луцева И.В.</v>
      </c>
    </row>
    <row r="20" spans="1:11">
      <c r="A20" s="448"/>
      <c r="B20" s="26">
        <v>169</v>
      </c>
      <c r="C20" s="21" t="str">
        <f>IF(B20=0," ",VLOOKUP(B20,[1]Спортсмены!B$1:H$65536,2,FALSE))</f>
        <v>Полосков Антон</v>
      </c>
      <c r="D20" s="127">
        <f>IF(B20=0," ",VLOOKUP($B20,[1]Спортсмены!$B$1:$H$65536,3,FALSE))</f>
        <v>1995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Архангельская</v>
      </c>
      <c r="G20" s="30" t="str">
        <f>IF(B20=0," ",VLOOKUP($B20,[1]Спортсмены!$B$1:$H$65536,6,FALSE))</f>
        <v>Архангельск, ДЮСШ-1</v>
      </c>
      <c r="H20" s="475"/>
      <c r="I20" s="454"/>
      <c r="J20" s="456"/>
      <c r="K20" s="21" t="str">
        <f>IF(B20=0," ",VLOOKUP($B20,[1]Спортсмены!$B$1:$H$65536,7,FALSE))</f>
        <v>Рудакова А.Г.</v>
      </c>
    </row>
    <row r="21" spans="1:11" ht="15.75" thickBot="1">
      <c r="A21" s="449"/>
      <c r="B21" s="42">
        <v>179</v>
      </c>
      <c r="C21" s="37" t="str">
        <f>IF(B21=0," ",VLOOKUP(B21,[1]Спортсмены!B$1:H$65536,2,FALSE))</f>
        <v>Панкратов Никита</v>
      </c>
      <c r="D21" s="130">
        <f>IF(B21=0," ",VLOOKUP($B21,[1]Спортсмены!$B$1:$H$65536,3,FALSE))</f>
        <v>1995</v>
      </c>
      <c r="E21" s="39" t="str">
        <f>IF(B21=0," ",IF(VLOOKUP($B21,[1]Спортсмены!$B$1:$H$65536,4,FALSE)=0," ",VLOOKUP($B21,[1]Спортсмены!$B$1:$H$65536,4,FALSE)))</f>
        <v>2р</v>
      </c>
      <c r="F21" s="37" t="str">
        <f>IF(B21=0," ",VLOOKUP($B21,[1]Спортсмены!$B$1:$H$65536,5,FALSE))</f>
        <v>Архангельская</v>
      </c>
      <c r="G21" s="249" t="str">
        <f>IF(B21=0," ",VLOOKUP($B21,[1]Спортсмены!$B$1:$H$65536,6,FALSE))</f>
        <v>Архангельск, ДЮСШ-1</v>
      </c>
      <c r="H21" s="476"/>
      <c r="I21" s="455"/>
      <c r="J21" s="269"/>
      <c r="K21" s="37" t="str">
        <f>IF(B21=0," ",VLOOKUP($B21,[1]Спортсмены!$B$1:$H$65536,7,FALSE))</f>
        <v>Луцева И.В.</v>
      </c>
    </row>
    <row r="22" spans="1:11" ht="15.75" thickTop="1">
      <c r="A22" s="447">
        <v>4</v>
      </c>
      <c r="B22" s="280">
        <v>309</v>
      </c>
      <c r="C22" s="264" t="str">
        <f>IF(B22=0," ",VLOOKUP(B22,[1]Спортсмены!B$1:H$65536,2,FALSE))</f>
        <v>Новослугин Максим</v>
      </c>
      <c r="D22" s="270">
        <f>IF(B22=0," ",VLOOKUP($B22,[1]Спортсмены!$B$1:$H$65536,3,FALSE))</f>
        <v>34932</v>
      </c>
      <c r="E22" s="266" t="str">
        <f>IF(B22=0," ",IF(VLOOKUP($B22,[1]Спортсмены!$B$1:$H$65536,4,FALSE)=0," ",VLOOKUP($B22,[1]Спортсмены!$B$1:$H$65536,4,FALSE)))</f>
        <v>2р</v>
      </c>
      <c r="F22" s="264" t="str">
        <f>IF(B22=0," ",VLOOKUP($B22,[1]Спортсмены!$B$1:$H$65536,5,FALSE))</f>
        <v>Вологодская</v>
      </c>
      <c r="G22" s="267" t="str">
        <f>IF(B22=0," ",VLOOKUP($B22,[1]Спортсмены!$B$1:$H$65536,6,FALSE))</f>
        <v>Вологда, ДЮСШ "Спартак"</v>
      </c>
      <c r="H22" s="477">
        <v>1.1487268518518519E-3</v>
      </c>
      <c r="I22" s="453" t="str">
        <f>IF(H22=0," ",IF(H22&lt;=[1]Разряды!$D$10,[1]Разряды!$D$3,IF(H22&lt;=[1]Разряды!$E$10,[1]Разряды!$E$3,IF(H22&lt;=[1]Разряды!$F$10,[1]Разряды!$F$3,IF(H22&lt;=[1]Разряды!$G$10,[1]Разряды!$G$3,IF(H22&lt;=[1]Разряды!$H$10,[1]Разряды!$H$3,IF(H22&lt;=[1]Разряды!$I$10,[1]Разряды!$I$3,IF(H22&lt;=[1]Разряды!$J$10,[1]Разряды!$J$3,"б/р"))))))))</f>
        <v>3р</v>
      </c>
      <c r="J22" s="268"/>
      <c r="K22" s="264" t="str">
        <f>IF(B22=0," ",VLOOKUP($B22,[1]Спортсмены!$B$1:$H$65536,7,FALSE))</f>
        <v>Воробьёва Н.Н.</v>
      </c>
    </row>
    <row r="23" spans="1:11">
      <c r="A23" s="448"/>
      <c r="B23" s="26">
        <v>306</v>
      </c>
      <c r="C23" s="21" t="str">
        <f>IF(B23=0," ",VLOOKUP(B23,[1]Спортсмены!B$1:H$65536,2,FALSE))</f>
        <v>Одров Владимир</v>
      </c>
      <c r="D23" s="127">
        <f>IF(B23=0," ",VLOOKUP($B23,[1]Спортсмены!$B$1:$H$65536,3,FALSE))</f>
        <v>1996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Вологодская</v>
      </c>
      <c r="G23" s="30" t="str">
        <f>IF(B23=0," ",VLOOKUP($B23,[1]Спортсмены!$B$1:$H$65536,6,FALSE))</f>
        <v>Череповец, ДЮСШ-2</v>
      </c>
      <c r="H23" s="475"/>
      <c r="I23" s="454"/>
      <c r="J23" s="456">
        <v>14</v>
      </c>
      <c r="K23" s="21" t="str">
        <f>IF(B23=0," ",VLOOKUP($B23,[1]Спортсмены!$B$1:$H$65536,7,FALSE))</f>
        <v>Боголюбов В.Л.</v>
      </c>
    </row>
    <row r="24" spans="1:11">
      <c r="A24" s="448"/>
      <c r="B24" s="26">
        <v>310</v>
      </c>
      <c r="C24" s="21" t="str">
        <f>IF(B24=0," ",VLOOKUP(B24,[1]Спортсмены!B$1:H$65536,2,FALSE))</f>
        <v>Смирнов Антон</v>
      </c>
      <c r="D24" s="270">
        <f>IF(B24=0," ",VLOOKUP($B24,[1]Спортсмены!$B$1:$H$65536,3,FALSE))</f>
        <v>34867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Вологодская</v>
      </c>
      <c r="G24" s="30" t="str">
        <f>IF(B24=0," ",VLOOKUP($B24,[1]Спортсмены!$B$1:$H$65536,6,FALSE))</f>
        <v>Вологда, ДЮСШ "Спартак"</v>
      </c>
      <c r="H24" s="475"/>
      <c r="I24" s="454"/>
      <c r="J24" s="456"/>
      <c r="K24" s="21" t="str">
        <f>IF(B24=0," ",VLOOKUP($B24,[1]Спортсмены!$B$1:$H$65536,7,FALSE))</f>
        <v>Воробьёва Н.Н.</v>
      </c>
    </row>
    <row r="25" spans="1:11" ht="15.75" thickBot="1">
      <c r="A25" s="449"/>
      <c r="B25" s="42">
        <v>297</v>
      </c>
      <c r="C25" s="37" t="str">
        <f>IF(B25=0," ",VLOOKUP(B25,[1]Спортсмены!B$1:H$65536,2,FALSE))</f>
        <v>Филатьев Денис</v>
      </c>
      <c r="D25" s="130">
        <f>IF(B25=0," ",VLOOKUP($B25,[1]Спортсмены!$B$1:$H$65536,3,FALSE))</f>
        <v>1995</v>
      </c>
      <c r="E25" s="39" t="str">
        <f>IF(B25=0," ",IF(VLOOKUP($B25,[1]Спортсмены!$B$1:$H$65536,4,FALSE)=0," ",VLOOKUP($B25,[1]Спортсмены!$B$1:$H$65536,4,FALSE)))</f>
        <v>1р</v>
      </c>
      <c r="F25" s="37" t="str">
        <f>IF(B25=0," ",VLOOKUP($B25,[1]Спортсмены!$B$1:$H$65536,5,FALSE))</f>
        <v>Вологодская</v>
      </c>
      <c r="G25" s="249" t="str">
        <f>IF(B25=0," ",VLOOKUP($B25,[1]Спортсмены!$B$1:$H$65536,6,FALSE))</f>
        <v>Череповец, ДЮСШ-2</v>
      </c>
      <c r="H25" s="476"/>
      <c r="I25" s="455"/>
      <c r="J25" s="269"/>
      <c r="K25" s="37" t="str">
        <f>IF(B25=0," ",VLOOKUP($B25,[1]Спортсмены!$B$1:$H$65536,7,FALSE))</f>
        <v>Полторацкий С.В.</v>
      </c>
    </row>
    <row r="26" spans="1:11" ht="15.75" thickTop="1">
      <c r="A26" s="447">
        <v>5</v>
      </c>
      <c r="B26" s="280">
        <v>424</v>
      </c>
      <c r="C26" s="264" t="str">
        <f>IF(B26=0," ",VLOOKUP(B26,[1]Спортсмены!B$1:H$65536,2,FALSE))</f>
        <v>Абакумов Мстислав</v>
      </c>
      <c r="D26" s="281">
        <f>IF(B26=0," ",VLOOKUP($B26,[1]Спортсмены!$B$1:$H$65536,3,FALSE))</f>
        <v>1995</v>
      </c>
      <c r="E26" s="266" t="str">
        <f>IF(B26=0," ",IF(VLOOKUP($B26,[1]Спортсмены!$B$1:$H$65536,4,FALSE)=0," ",VLOOKUP($B26,[1]Спортсмены!$B$1:$H$65536,4,FALSE)))</f>
        <v>1р</v>
      </c>
      <c r="F26" s="264" t="str">
        <f>IF(B26=0," ",VLOOKUP($B26,[1]Спортсмены!$B$1:$H$65536,5,FALSE))</f>
        <v>Новгородская</v>
      </c>
      <c r="G26" s="267" t="str">
        <f>IF(B26=0," ",VLOOKUP($B26,[1]Спортсмены!$B$1:$H$65536,6,FALSE))</f>
        <v>Великий Новгород, ДЮСШ</v>
      </c>
      <c r="H26" s="477">
        <v>1.1515046296296297E-3</v>
      </c>
      <c r="I26" s="453" t="str">
        <f>IF(H26=0," ",IF(H26&lt;=[1]Разряды!$D$10,[1]Разряды!$D$3,IF(H26&lt;=[1]Разряды!$E$10,[1]Разряды!$E$3,IF(H26&lt;=[1]Разряды!$F$10,[1]Разряды!$F$3,IF(H26&lt;=[1]Разряды!$G$10,[1]Разряды!$G$3,IF(H26&lt;=[1]Разряды!$H$10,[1]Разряды!$H$3,IF(H26&lt;=[1]Разряды!$I$10,[1]Разряды!$I$3,IF(H26&lt;=[1]Разряды!$J$10,[1]Разряды!$J$3,"б/р"))))))))</f>
        <v>3р</v>
      </c>
      <c r="J26" s="268"/>
      <c r="K26" s="264" t="str">
        <f>IF(B26=0," ",VLOOKUP($B26,[1]Спортсмены!$B$1:$H$65536,7,FALSE))</f>
        <v>Семенов А.В.</v>
      </c>
    </row>
    <row r="27" spans="1:11">
      <c r="A27" s="448"/>
      <c r="B27" s="26">
        <v>428</v>
      </c>
      <c r="C27" s="21" t="str">
        <f>IF(B27=0," ",VLOOKUP(B27,[1]Спортсмены!B$1:H$65536,2,FALSE))</f>
        <v>Потапов Александр</v>
      </c>
      <c r="D27" s="127">
        <f>IF(B27=0," ",VLOOKUP($B27,[1]Спортсмены!$B$1:$H$65536,3,FALSE))</f>
        <v>1995</v>
      </c>
      <c r="E27" s="23" t="str">
        <f>IF(B27=0," ",IF(VLOOKUP($B27,[1]Спортсмены!$B$1:$H$65536,4,FALSE)=0," ",VLOOKUP($B27,[1]Спортсмены!$B$1:$H$65536,4,FALSE)))</f>
        <v>1р</v>
      </c>
      <c r="F27" s="21" t="str">
        <f>IF(B27=0," ",VLOOKUP($B27,[1]Спортсмены!$B$1:$H$65536,5,FALSE))</f>
        <v>Новгородская</v>
      </c>
      <c r="G27" s="30" t="str">
        <f>IF(B27=0," ",VLOOKUP($B27,[1]Спортсмены!$B$1:$H$65536,6,FALSE))</f>
        <v>Великий Новгород, СДЮСШОР-4</v>
      </c>
      <c r="H27" s="475"/>
      <c r="I27" s="454"/>
      <c r="J27" s="456">
        <v>13</v>
      </c>
      <c r="K27" s="21" t="str">
        <f>IF(B27=0," ",VLOOKUP($B27,[1]Спортсмены!$B$1:$H$65536,7,FALSE))</f>
        <v>Шабловская В.А.</v>
      </c>
    </row>
    <row r="28" spans="1:11">
      <c r="A28" s="448"/>
      <c r="B28" s="26">
        <v>425</v>
      </c>
      <c r="C28" s="21" t="str">
        <f>IF(B28=0," ",VLOOKUP(B28,[1]Спортсмены!B$1:H$65536,2,FALSE))</f>
        <v>Щеглов Даниил</v>
      </c>
      <c r="D28" s="127">
        <f>IF(B28=0," ",VLOOKUP($B28,[1]Спортсмены!$B$1:$H$65536,3,FALSE))</f>
        <v>1995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Новгородская</v>
      </c>
      <c r="G28" s="30" t="str">
        <f>IF(B28=0," ",VLOOKUP($B28,[1]Спортсмены!$B$1:$H$65536,6,FALSE))</f>
        <v>Великий Новгород, ДЮСШ</v>
      </c>
      <c r="H28" s="475"/>
      <c r="I28" s="454"/>
      <c r="J28" s="456"/>
      <c r="K28" s="21" t="str">
        <f>IF(B28=0," ",VLOOKUP($B28,[1]Спортсмены!$B$1:$H$65536,7,FALSE))</f>
        <v>Семенов А.В.</v>
      </c>
    </row>
    <row r="29" spans="1:11" ht="15.75" thickBot="1">
      <c r="A29" s="449"/>
      <c r="B29" s="42">
        <v>430</v>
      </c>
      <c r="C29" s="37" t="str">
        <f>IF(B29=0," ",VLOOKUP(B29,[1]Спортсмены!B$1:H$65536,2,FALSE))</f>
        <v>Скрылев Сергей</v>
      </c>
      <c r="D29" s="130">
        <f>IF(B29=0," ",VLOOKUP($B29,[1]Спортсмены!$B$1:$H$65536,3,FALSE))</f>
        <v>1997</v>
      </c>
      <c r="E29" s="39" t="str">
        <f>IF(B29=0," ",IF(VLOOKUP($B29,[1]Спортсмены!$B$1:$H$65536,4,FALSE)=0," ",VLOOKUP($B29,[1]Спортсмены!$B$1:$H$65536,4,FALSE)))</f>
        <v>1р</v>
      </c>
      <c r="F29" s="37" t="str">
        <f>IF(B29=0," ",VLOOKUP($B29,[1]Спортсмены!$B$1:$H$65536,5,FALSE))</f>
        <v>Новгородская</v>
      </c>
      <c r="G29" s="249" t="str">
        <f>IF(B29=0," ",VLOOKUP($B29,[1]Спортсмены!$B$1:$H$65536,6,FALSE))</f>
        <v>Великий Новгород, ДЮСШ</v>
      </c>
      <c r="H29" s="476"/>
      <c r="I29" s="455"/>
      <c r="J29" s="269"/>
      <c r="K29" s="37" t="str">
        <f>IF(B29=0," ",VLOOKUP($B29,[1]Спортсмены!$B$1:$H$65536,7,FALSE))</f>
        <v>Савенков П.А.</v>
      </c>
    </row>
    <row r="30" spans="1:11" ht="15.75" thickTop="1">
      <c r="A30" s="447">
        <v>6</v>
      </c>
      <c r="B30" s="280">
        <v>398</v>
      </c>
      <c r="C30" s="264" t="str">
        <f>IF(B30=0," ",VLOOKUP(B30,[1]Спортсмены!B$1:H$65536,2,FALSE))</f>
        <v>Губанов Андрей</v>
      </c>
      <c r="D30" s="175">
        <f>IF(B30=0," ",VLOOKUP($B30,[1]Спортсмены!$B$1:$H$65536,3,FALSE))</f>
        <v>35146</v>
      </c>
      <c r="E30" s="266" t="str">
        <f>IF(B30=0," ",IF(VLOOKUP($B30,[1]Спортсмены!$B$1:$H$65536,4,FALSE)=0," ",VLOOKUP($B30,[1]Спортсмены!$B$1:$H$65536,4,FALSE)))</f>
        <v>КМС</v>
      </c>
      <c r="F30" s="267" t="str">
        <f>IF(B30=0," ",VLOOKUP($B30,[1]Спортсмены!$B$1:$H$65536,5,FALSE))</f>
        <v>респ-ка Карелия</v>
      </c>
      <c r="G30" s="267" t="str">
        <f>IF(B30=0," ",VLOOKUP($B30,[1]Спортсмены!$B$1:$H$65536,6,FALSE))</f>
        <v>СДЮСШОР-3</v>
      </c>
      <c r="H30" s="477">
        <v>1.1530092592592592E-3</v>
      </c>
      <c r="I30" s="453" t="str">
        <f>IF(H30=0," ",IF(H30&lt;=[1]Разряды!$D$10,[1]Разряды!$D$3,IF(H30&lt;=[1]Разряды!$E$10,[1]Разряды!$E$3,IF(H30&lt;=[1]Разряды!$F$10,[1]Разряды!$F$3,IF(H30&lt;=[1]Разряды!$G$10,[1]Разряды!$G$3,IF(H30&lt;=[1]Разряды!$H$10,[1]Разряды!$H$3,IF(H30&lt;=[1]Разряды!$I$10,[1]Разряды!$I$3,IF(H30&lt;=[1]Разряды!$J$10,[1]Разряды!$J$3,"б/р"))))))))</f>
        <v>3р</v>
      </c>
      <c r="J30" s="268"/>
      <c r="K30" s="264" t="str">
        <f>IF(B30=0," ",VLOOKUP($B30,[1]Спортсмены!$B$1:$H$65536,7,FALSE))</f>
        <v>Капусткина О.М., Зноев С.А.</v>
      </c>
    </row>
    <row r="31" spans="1:11">
      <c r="A31" s="448"/>
      <c r="B31" s="26">
        <v>400</v>
      </c>
      <c r="C31" s="21" t="str">
        <f>IF(B31=0," ",VLOOKUP(B31,[1]Спортсмены!B$1:H$65536,2,FALSE))</f>
        <v>Новиков Сергей</v>
      </c>
      <c r="D31" s="175">
        <f>IF(B31=0," ",VLOOKUP($B31,[1]Спортсмены!$B$1:$H$65536,3,FALSE))</f>
        <v>35007</v>
      </c>
      <c r="E31" s="23" t="str">
        <f>IF(B31=0," ",IF(VLOOKUP($B31,[1]Спортсмены!$B$1:$H$65536,4,FALSE)=0," ",VLOOKUP($B31,[1]Спортсмены!$B$1:$H$65536,4,FALSE)))</f>
        <v>1р</v>
      </c>
      <c r="F31" s="30" t="str">
        <f>IF(B31=0," ",VLOOKUP($B31,[1]Спортсмены!$B$1:$H$65536,5,FALSE))</f>
        <v>респ-ка Карелия</v>
      </c>
      <c r="G31" s="30" t="str">
        <f>IF(B31=0," ",VLOOKUP($B31,[1]Спортсмены!$B$1:$H$65536,6,FALSE))</f>
        <v>СДЮСШОР-3</v>
      </c>
      <c r="H31" s="475"/>
      <c r="I31" s="454"/>
      <c r="J31" s="456">
        <v>12</v>
      </c>
      <c r="K31" s="30" t="str">
        <f>IF(B31=0," ",VLOOKUP($B31,[1]Спортсмены!$B$1:$H$65536,7,FALSE))</f>
        <v>Кишкин А.Ю., Зимон О.В., Воробьёв С.А.</v>
      </c>
    </row>
    <row r="32" spans="1:11">
      <c r="A32" s="448"/>
      <c r="B32" s="26">
        <v>410</v>
      </c>
      <c r="C32" s="21" t="str">
        <f>IF(B32=0," ",VLOOKUP(B32,[1]Спортсмены!B$1:H$65536,2,FALSE))</f>
        <v>Рянжин Станислав</v>
      </c>
      <c r="D32" s="175">
        <f>IF(B32=0," ",VLOOKUP($B32,[1]Спортсмены!$B$1:$H$65536,3,FALSE))</f>
        <v>35248</v>
      </c>
      <c r="E32" s="23" t="str">
        <f>IF(B32=0," ",IF(VLOOKUP($B32,[1]Спортсмены!$B$1:$H$65536,4,FALSE)=0," ",VLOOKUP($B32,[1]Спортсмены!$B$1:$H$65536,4,FALSE)))</f>
        <v>1р</v>
      </c>
      <c r="F32" s="30" t="str">
        <f>IF(B32=0," ",VLOOKUP($B32,[1]Спортсмены!$B$1:$H$65536,5,FALSE))</f>
        <v>респ-ка Карелия</v>
      </c>
      <c r="G32" s="30" t="str">
        <f>IF(B32=0," ",VLOOKUP($B32,[1]Спортсмены!$B$1:$H$65536,6,FALSE))</f>
        <v>СДЮСШОР-3</v>
      </c>
      <c r="H32" s="475"/>
      <c r="I32" s="454"/>
      <c r="J32" s="456"/>
      <c r="K32" s="21" t="str">
        <f>IF(B32=0," ",VLOOKUP($B32,[1]Спортсмены!$B$1:$H$65536,7,FALSE))</f>
        <v>Вологдина Т.П.</v>
      </c>
    </row>
    <row r="33" spans="1:11" ht="15.75" thickBot="1">
      <c r="A33" s="449"/>
      <c r="B33" s="42">
        <v>402</v>
      </c>
      <c r="C33" s="37" t="str">
        <f>IF(B33=0," ",VLOOKUP(B33,[1]Спортсмены!B$1:H$65536,2,FALSE))</f>
        <v>Комаров Алексей</v>
      </c>
      <c r="D33" s="247">
        <f>IF(B33=0," ",VLOOKUP($B33,[1]Спортсмены!$B$1:$H$65536,3,FALSE))</f>
        <v>34917</v>
      </c>
      <c r="E33" s="39" t="str">
        <f>IF(B33=0," ",IF(VLOOKUP($B33,[1]Спортсмены!$B$1:$H$65536,4,FALSE)=0," ",VLOOKUP($B33,[1]Спортсмены!$B$1:$H$65536,4,FALSE)))</f>
        <v>2р</v>
      </c>
      <c r="F33" s="249" t="str">
        <f>IF(B33=0," ",VLOOKUP($B33,[1]Спортсмены!$B$1:$H$65536,5,FALSE))</f>
        <v>респ-ка Карелия</v>
      </c>
      <c r="G33" s="249" t="str">
        <f>IF(B33=0," ",VLOOKUP($B33,[1]Спортсмены!$B$1:$H$65536,6,FALSE))</f>
        <v>СДЮСШОР-3</v>
      </c>
      <c r="H33" s="476"/>
      <c r="I33" s="455"/>
      <c r="J33" s="269"/>
      <c r="K33" s="37" t="str">
        <f>IF(B33=0," ",VLOOKUP($B33,[1]Спортсмены!$B$1:$H$65536,7,FALSE))</f>
        <v>Савинова Е.В., Савинова И.А.</v>
      </c>
    </row>
    <row r="34" spans="1:11" ht="15.75" thickTop="1"/>
    <row r="35" spans="1:11" ht="22.5">
      <c r="A35" s="382" t="s">
        <v>1</v>
      </c>
      <c r="B35" s="382"/>
      <c r="C35" s="382"/>
      <c r="D35" s="382"/>
      <c r="E35" s="382"/>
      <c r="F35" s="382"/>
      <c r="G35" s="382"/>
      <c r="H35" s="382"/>
      <c r="I35" s="382"/>
      <c r="J35" s="382"/>
      <c r="K35" s="382"/>
    </row>
    <row r="36" spans="1:11" ht="20.25">
      <c r="A36" s="383" t="s">
        <v>3</v>
      </c>
      <c r="B36" s="383"/>
      <c r="C36" s="383"/>
      <c r="D36" s="383"/>
      <c r="E36" s="383"/>
      <c r="F36" s="383"/>
      <c r="G36" s="383"/>
      <c r="H36" s="383"/>
      <c r="I36" s="383"/>
      <c r="J36" s="383"/>
      <c r="K36" s="383"/>
    </row>
    <row r="37" spans="1:11">
      <c r="A37" s="464" t="s">
        <v>306</v>
      </c>
      <c r="B37" s="464"/>
      <c r="C37" s="464"/>
      <c r="D37" s="464"/>
      <c r="E37" s="464"/>
      <c r="F37" s="464"/>
      <c r="G37" s="464"/>
      <c r="H37" s="464"/>
      <c r="I37" s="464"/>
      <c r="J37" s="464"/>
      <c r="K37" s="464"/>
    </row>
    <row r="38" spans="1:11" ht="18">
      <c r="A38" s="1" t="s">
        <v>319</v>
      </c>
      <c r="B38" s="2"/>
      <c r="C38" s="2"/>
      <c r="D38" s="2"/>
      <c r="E38" s="257"/>
      <c r="F38" s="257"/>
      <c r="G38" s="257"/>
      <c r="H38" s="257"/>
      <c r="I38" s="257"/>
      <c r="J38" s="257"/>
      <c r="K38" s="257"/>
    </row>
    <row r="39" spans="1:11">
      <c r="A39" s="1" t="s">
        <v>320</v>
      </c>
      <c r="B39" s="3"/>
      <c r="C39" s="3"/>
      <c r="D39" s="3"/>
      <c r="E39" s="257"/>
      <c r="F39" s="257"/>
      <c r="G39" s="257"/>
      <c r="H39" s="257"/>
      <c r="I39" s="257"/>
      <c r="J39" s="257"/>
      <c r="K39" s="257"/>
    </row>
    <row r="40" spans="1:11">
      <c r="A40" s="1" t="s">
        <v>321</v>
      </c>
      <c r="B40" s="4"/>
      <c r="C40" s="5"/>
      <c r="E40" s="94"/>
      <c r="H40" s="465" t="s">
        <v>10</v>
      </c>
      <c r="I40" s="465"/>
      <c r="J40" s="465"/>
      <c r="K40" s="465"/>
    </row>
    <row r="41" spans="1:11">
      <c r="A41" s="7" t="s">
        <v>322</v>
      </c>
      <c r="B41" s="4"/>
      <c r="C41" s="4"/>
      <c r="F41" s="473" t="s">
        <v>311</v>
      </c>
      <c r="G41" s="473"/>
      <c r="H41" s="468" t="s">
        <v>106</v>
      </c>
      <c r="I41" s="468"/>
      <c r="J41" s="9"/>
      <c r="K41" s="153" t="s">
        <v>323</v>
      </c>
    </row>
    <row r="42" spans="1:11">
      <c r="A42" s="1" t="s">
        <v>324</v>
      </c>
      <c r="B42" s="96"/>
      <c r="C42" s="96"/>
      <c r="D42" s="76"/>
      <c r="F42" s="10"/>
      <c r="G42" s="10"/>
      <c r="H42" s="481" t="s">
        <v>57</v>
      </c>
      <c r="I42" s="481"/>
      <c r="J42" s="481"/>
    </row>
    <row r="43" spans="1:11">
      <c r="A43" s="469" t="s">
        <v>230</v>
      </c>
      <c r="B43" s="469" t="s">
        <v>231</v>
      </c>
      <c r="C43" s="372" t="s">
        <v>19</v>
      </c>
      <c r="D43" s="471" t="s">
        <v>233</v>
      </c>
      <c r="E43" s="372" t="s">
        <v>314</v>
      </c>
      <c r="F43" s="457" t="s">
        <v>22</v>
      </c>
      <c r="G43" s="372" t="s">
        <v>235</v>
      </c>
      <c r="H43" s="459" t="s">
        <v>24</v>
      </c>
      <c r="I43" s="372" t="s">
        <v>315</v>
      </c>
      <c r="J43" s="372" t="s">
        <v>316</v>
      </c>
      <c r="K43" s="401" t="s">
        <v>27</v>
      </c>
    </row>
    <row r="44" spans="1:11" ht="15.75" thickBot="1">
      <c r="A44" s="470"/>
      <c r="B44" s="470"/>
      <c r="C44" s="474"/>
      <c r="D44" s="472"/>
      <c r="E44" s="474"/>
      <c r="F44" s="458"/>
      <c r="G44" s="462"/>
      <c r="H44" s="460"/>
      <c r="I44" s="461"/>
      <c r="J44" s="462"/>
      <c r="K44" s="463"/>
    </row>
    <row r="45" spans="1:11" ht="15.75" thickTop="1">
      <c r="A45" s="447">
        <v>1</v>
      </c>
      <c r="B45" s="280">
        <v>163</v>
      </c>
      <c r="C45" s="264" t="str">
        <f>IF(B45=0," ",VLOOKUP(B45,[1]Спортсмены!B$1:H$65536,2,FALSE))</f>
        <v>Попов Сергей</v>
      </c>
      <c r="D45" s="175">
        <f>IF(B45=0," ",VLOOKUP($B45,[1]Спортсмены!$B$1:$H$65536,3,FALSE))</f>
        <v>34456</v>
      </c>
      <c r="E45" s="266" t="str">
        <f>IF(B45=0," ",IF(VLOOKUP($B45,[1]Спортсмены!$B$1:$H$65536,4,FALSE)=0," ",VLOOKUP($B45,[1]Спортсмены!$B$1:$H$65536,4,FALSE)))</f>
        <v>КМС</v>
      </c>
      <c r="F45" s="264" t="str">
        <f>IF(B45=0," ",VLOOKUP($B45,[1]Спортсмены!$B$1:$H$65536,5,FALSE))</f>
        <v>Архангельская</v>
      </c>
      <c r="G45" s="264" t="str">
        <f>IF(B45=0," ",VLOOKUP($B45,[1]Спортсмены!$B$1:$H$65536,6,FALSE))</f>
        <v>Коряжма, ДЮСШ-35</v>
      </c>
      <c r="H45" s="477">
        <v>1.1113425925925926E-3</v>
      </c>
      <c r="I45" s="478" t="str">
        <f>IF(H45=0," ",IF(H45&lt;=[1]Разряды!$D$10,[1]Разряды!$D$3,IF(H45&lt;=[1]Разряды!$E$10,[1]Разряды!$E$3,IF(H45&lt;=[1]Разряды!$F$10,[1]Разряды!$F$3,IF(H45&lt;=[1]Разряды!$G$10,[1]Разряды!$G$3,IF(H45&lt;=[1]Разряды!$H$10,[1]Разряды!$H$3,IF(H45&lt;=[1]Разряды!$I$10,[1]Разряды!$I$3,IF(H45&lt;=[1]Разряды!$J$10,[1]Разряды!$J$3,"б/р"))))))))</f>
        <v>2р</v>
      </c>
      <c r="J45" s="268"/>
      <c r="K45" s="264" t="str">
        <f>IF(B45=0," ",VLOOKUP($B45,[1]Спортсмены!$B$1:$H$65536,7,FALSE))</f>
        <v>Казанцев Л.А.</v>
      </c>
    </row>
    <row r="46" spans="1:11">
      <c r="A46" s="448"/>
      <c r="B46" s="26">
        <v>162</v>
      </c>
      <c r="C46" s="21" t="str">
        <f>IF(B46=0," ",VLOOKUP(B46,[1]Спортсмены!B$1:H$65536,2,FALSE))</f>
        <v xml:space="preserve">Окулов Вячеслав </v>
      </c>
      <c r="D46" s="175">
        <f>IF(B46=0," ",VLOOKUP($B46,[1]Спортсмены!$B$1:$H$65536,3,FALSE))</f>
        <v>34069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Архангельская</v>
      </c>
      <c r="G46" s="21" t="str">
        <f>IF(B46=0," ",VLOOKUP($B46,[1]Спортсмены!$B$1:$H$65536,6,FALSE))</f>
        <v>Коряжма, ДЮСШ-35</v>
      </c>
      <c r="H46" s="475"/>
      <c r="I46" s="454"/>
      <c r="J46" s="456">
        <v>20</v>
      </c>
      <c r="K46" s="21" t="str">
        <f>IF(B46=0," ",VLOOKUP($B46,[1]Спортсмены!$B$1:$H$65536,7,FALSE))</f>
        <v>Казанцев Л.А.</v>
      </c>
    </row>
    <row r="47" spans="1:11">
      <c r="A47" s="448"/>
      <c r="B47" s="26">
        <v>170</v>
      </c>
      <c r="C47" s="21" t="str">
        <f>IF(B47=0," ",VLOOKUP(B47,[1]Спортсмены!B$1:H$65536,2,FALSE))</f>
        <v>Ефремов Александр</v>
      </c>
      <c r="D47" s="127">
        <f>IF(B47=0," ",VLOOKUP($B47,[1]Спортсмены!$B$1:$H$65536,3,FALSE))</f>
        <v>1995</v>
      </c>
      <c r="E47" s="23" t="str">
        <f>IF(B47=0," ",IF(VLOOKUP($B47,[1]Спортсмены!$B$1:$H$65536,4,FALSE)=0," ",VLOOKUP($B47,[1]Спортсмены!$B$1:$H$65536,4,FALSE)))</f>
        <v>2р</v>
      </c>
      <c r="F47" s="21" t="str">
        <f>IF(B47=0," ",VLOOKUP($B47,[1]Спортсмены!$B$1:$H$65536,5,FALSE))</f>
        <v>Архангельская</v>
      </c>
      <c r="G47" s="21" t="str">
        <f>IF(B47=0," ",VLOOKUP($B47,[1]Спортсмены!$B$1:$H$65536,6,FALSE))</f>
        <v>Коряжма, ДЮСШ-35</v>
      </c>
      <c r="H47" s="475"/>
      <c r="I47" s="454"/>
      <c r="J47" s="456"/>
      <c r="K47" s="21" t="str">
        <f>IF(B47=0," ",VLOOKUP($B47,[1]Спортсмены!$B$1:$H$65536,7,FALSE))</f>
        <v>Казанцев Л.А.</v>
      </c>
    </row>
    <row r="48" spans="1:11" ht="15.75" thickBot="1">
      <c r="A48" s="449"/>
      <c r="B48" s="42">
        <v>164</v>
      </c>
      <c r="C48" s="37" t="str">
        <f>IF(B48=0," ",VLOOKUP(B48,[1]Спортсмены!B$1:H$65536,2,FALSE))</f>
        <v>Груздев Илья</v>
      </c>
      <c r="D48" s="130">
        <f>IF(B48=0," ",VLOOKUP($B48,[1]Спортсмены!$B$1:$H$65536,3,FALSE))</f>
        <v>1994</v>
      </c>
      <c r="E48" s="39" t="str">
        <f>IF(B48=0," ",IF(VLOOKUP($B48,[1]Спортсмены!$B$1:$H$65536,4,FALSE)=0," ",VLOOKUP($B48,[1]Спортсмены!$B$1:$H$65536,4,FALSE)))</f>
        <v>1р</v>
      </c>
      <c r="F48" s="37" t="str">
        <f>IF(B48=0," ",VLOOKUP($B48,[1]Спортсмены!$B$1:$H$65536,5,FALSE))</f>
        <v>Архангельская</v>
      </c>
      <c r="G48" s="37" t="str">
        <f>IF(B48=0," ",VLOOKUP($B48,[1]Спортсмены!$B$1:$H$65536,6,FALSE))</f>
        <v>Коряжма, ДЮСШ-35</v>
      </c>
      <c r="H48" s="476"/>
      <c r="I48" s="455"/>
      <c r="J48" s="269"/>
      <c r="K48" s="37" t="str">
        <f>IF(B48=0," ",VLOOKUP($B48,[1]Спортсмены!$B$1:$H$65536,7,FALSE))</f>
        <v>Казанцев Л.А.</v>
      </c>
    </row>
    <row r="49" spans="1:11" ht="15.75" thickTop="1">
      <c r="A49" s="447">
        <v>2</v>
      </c>
      <c r="B49" s="280">
        <v>299</v>
      </c>
      <c r="C49" s="264" t="str">
        <f>IF(B49=0," ",VLOOKUP(B49,[1]Спортсмены!B$1:H$65536,2,FALSE))</f>
        <v>Мурашко Александр</v>
      </c>
      <c r="D49" s="281">
        <f>IF(B49=0," ",VLOOKUP($B49,[1]Спортсмены!$B$1:$H$65536,3,FALSE))</f>
        <v>1994</v>
      </c>
      <c r="E49" s="266" t="str">
        <f>IF(B49=0," ",IF(VLOOKUP($B49,[1]Спортсмены!$B$1:$H$65536,4,FALSE)=0," ",VLOOKUP($B49,[1]Спортсмены!$B$1:$H$65536,4,FALSE)))</f>
        <v>1р</v>
      </c>
      <c r="F49" s="264" t="str">
        <f>IF(B49=0," ",VLOOKUP($B49,[1]Спортсмены!$B$1:$H$65536,5,FALSE))</f>
        <v>Вологодская</v>
      </c>
      <c r="G49" s="264" t="str">
        <f>IF(B49=0," ",VLOOKUP($B49,[1]Спортсмены!$B$1:$H$65536,6,FALSE))</f>
        <v>Череповец, ДЮСШ-2</v>
      </c>
      <c r="H49" s="477">
        <v>1.1130787037037036E-3</v>
      </c>
      <c r="I49" s="478" t="str">
        <f>IF(H49=0," ",IF(H49&lt;=[1]Разряды!$D$10,[1]Разряды!$D$3,IF(H49&lt;=[1]Разряды!$E$10,[1]Разряды!$E$3,IF(H49&lt;=[1]Разряды!$F$10,[1]Разряды!$F$3,IF(H49&lt;=[1]Разряды!$G$10,[1]Разряды!$G$3,IF(H49&lt;=[1]Разряды!$H$10,[1]Разряды!$H$3,IF(H49&lt;=[1]Разряды!$I$10,[1]Разряды!$I$3,IF(H49&lt;=[1]Разряды!$J$10,[1]Разряды!$J$3,"б/р"))))))))</f>
        <v>2р</v>
      </c>
      <c r="J49" s="268"/>
      <c r="K49" s="264" t="str">
        <f>IF(B49=0," ",VLOOKUP($B49,[1]Спортсмены!$B$1:$H$65536,7,FALSE))</f>
        <v>Боголюбов В.Л.</v>
      </c>
    </row>
    <row r="50" spans="1:11">
      <c r="A50" s="448"/>
      <c r="B50" s="26">
        <v>293</v>
      </c>
      <c r="C50" s="21" t="str">
        <f>IF(B50=0," ",VLOOKUP(B50,[1]Спортсмены!B$1:H$65536,2,FALSE))</f>
        <v>Зуев Дмитрий</v>
      </c>
      <c r="D50" s="127">
        <f>IF(B50=0," ",VLOOKUP($B50,[1]Спортсмены!$B$1:$H$65536,3,FALSE))</f>
        <v>1993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Вологодская</v>
      </c>
      <c r="G50" s="21" t="str">
        <f>IF(B50=0," ",VLOOKUP($B50,[1]Спортсмены!$B$1:$H$65536,6,FALSE))</f>
        <v>Сокол</v>
      </c>
      <c r="H50" s="475"/>
      <c r="I50" s="454"/>
      <c r="J50" s="456">
        <v>17</v>
      </c>
      <c r="K50" s="21" t="str">
        <f>IF(B50=0," ",VLOOKUP($B50,[1]Спортсмены!$B$1:$H$65536,7,FALSE))</f>
        <v>Лазарев М.Г.</v>
      </c>
    </row>
    <row r="51" spans="1:11">
      <c r="A51" s="448"/>
      <c r="B51" s="26">
        <v>300</v>
      </c>
      <c r="C51" s="21" t="str">
        <f>IF(B51=0," ",VLOOKUP(B51,[1]Спортсмены!B$1:H$65536,2,FALSE))</f>
        <v>Замякин Антон</v>
      </c>
      <c r="D51" s="127">
        <f>IF(B51=0," ",VLOOKUP($B51,[1]Спортсмены!$B$1:$H$65536,3,FALSE))</f>
        <v>1993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Вологодская</v>
      </c>
      <c r="G51" s="21" t="str">
        <f>IF(B51=0," ",VLOOKUP($B51,[1]Спортсмены!$B$1:$H$65536,6,FALSE))</f>
        <v>Череповец, ДЮСШ-2</v>
      </c>
      <c r="H51" s="475"/>
      <c r="I51" s="454"/>
      <c r="J51" s="456"/>
      <c r="K51" s="21" t="str">
        <f>IF(B51=0," ",VLOOKUP($B51,[1]Спортсмены!$B$1:$H$65536,7,FALSE))</f>
        <v>Столбова О.В.</v>
      </c>
    </row>
    <row r="52" spans="1:11" ht="15.75" thickBot="1">
      <c r="A52" s="449"/>
      <c r="B52" s="42">
        <v>291</v>
      </c>
      <c r="C52" s="37" t="str">
        <f>IF(B52=0," ",VLOOKUP(B52,[1]Спортсмены!B$1:H$65536,2,FALSE))</f>
        <v>Икконен Илья</v>
      </c>
      <c r="D52" s="130">
        <f>IF(B52=0," ",VLOOKUP($B52,[1]Спортсмены!$B$1:$H$65536,3,FALSE))</f>
        <v>1994</v>
      </c>
      <c r="E52" s="39" t="str">
        <f>IF(B52=0," ",IF(VLOOKUP($B52,[1]Спортсмены!$B$1:$H$65536,4,FALSE)=0," ",VLOOKUP($B52,[1]Спортсмены!$B$1:$H$65536,4,FALSE)))</f>
        <v>1р</v>
      </c>
      <c r="F52" s="37" t="str">
        <f>IF(B52=0," ",VLOOKUP($B52,[1]Спортсмены!$B$1:$H$65536,5,FALSE))</f>
        <v>Вологодская</v>
      </c>
      <c r="G52" s="37" t="str">
        <f>IF(B52=0," ",VLOOKUP($B52,[1]Спортсмены!$B$1:$H$65536,6,FALSE))</f>
        <v>Череповец, ДЮСШ-2</v>
      </c>
      <c r="H52" s="476"/>
      <c r="I52" s="455"/>
      <c r="J52" s="269"/>
      <c r="K52" s="37" t="str">
        <f>IF(B52=0," ",VLOOKUP($B52,[1]Спортсмены!$B$1:$H$65536,7,FALSE))</f>
        <v>Столбова О.В., Лебедев А.В.</v>
      </c>
    </row>
    <row r="53" spans="1:11" ht="15.75" thickTop="1">
      <c r="A53" s="447">
        <v>3</v>
      </c>
      <c r="B53" s="280">
        <v>435</v>
      </c>
      <c r="C53" s="264" t="str">
        <f>IF(B53=0," ",VLOOKUP(B53,[1]Спортсмены!B$1:H$65536,2,FALSE))</f>
        <v>Плотников Андрей</v>
      </c>
      <c r="D53" s="281">
        <f>IF(B53=0," ",VLOOKUP($B53,[1]Спортсмены!$B$1:$H$65536,3,FALSE))</f>
        <v>1993</v>
      </c>
      <c r="E53" s="266" t="str">
        <f>IF(B53=0," ",IF(VLOOKUP($B53,[1]Спортсмены!$B$1:$H$65536,4,FALSE)=0," ",VLOOKUP($B53,[1]Спортсмены!$B$1:$H$65536,4,FALSE)))</f>
        <v>1р</v>
      </c>
      <c r="F53" s="264" t="str">
        <f>IF(B53=0," ",VLOOKUP($B53,[1]Спортсмены!$B$1:$H$65536,5,FALSE))</f>
        <v>Новгородская</v>
      </c>
      <c r="G53" s="264" t="str">
        <f>IF(B53=0," ",VLOOKUP($B53,[1]Спортсмены!$B$1:$H$65536,6,FALSE))</f>
        <v>Великий Новгород, ДЮСШ</v>
      </c>
      <c r="H53" s="477" t="s">
        <v>325</v>
      </c>
      <c r="I53" s="478"/>
      <c r="J53" s="268"/>
      <c r="K53" s="264" t="str">
        <f>IF(B53=0," ",VLOOKUP($B53,[1]Спортсмены!$B$1:$H$65536,7,FALSE))</f>
        <v>Макиенко В.В.</v>
      </c>
    </row>
    <row r="54" spans="1:11">
      <c r="A54" s="448"/>
      <c r="B54" s="26">
        <v>433</v>
      </c>
      <c r="C54" s="21" t="str">
        <f>IF(B54=0," ",VLOOKUP(B54,[1]Спортсмены!B$1:H$65536,2,FALSE))</f>
        <v>Малинов Александр</v>
      </c>
      <c r="D54" s="127">
        <f>IF(B54=0," ",VLOOKUP($B54,[1]Спортсмены!$B$1:$H$65536,3,FALSE))</f>
        <v>1994</v>
      </c>
      <c r="E54" s="23" t="str">
        <f>IF(B54=0," ",IF(VLOOKUP($B54,[1]Спортсмены!$B$1:$H$65536,4,FALSE)=0," ",VLOOKUP($B54,[1]Спортсмены!$B$1:$H$65536,4,FALSE)))</f>
        <v>2р</v>
      </c>
      <c r="F54" s="21" t="str">
        <f>IF(B54=0," ",VLOOKUP($B54,[1]Спортсмены!$B$1:$H$65536,5,FALSE))</f>
        <v>Новгородская</v>
      </c>
      <c r="G54" s="21" t="str">
        <f>IF(B54=0," ",VLOOKUP($B54,[1]Спортсмены!$B$1:$H$65536,6,FALSE))</f>
        <v>Великий Новгород, ДЮСШ</v>
      </c>
      <c r="H54" s="475"/>
      <c r="I54" s="454"/>
      <c r="J54" s="456">
        <v>0</v>
      </c>
      <c r="K54" s="21" t="str">
        <f>IF(B54=0," ",VLOOKUP($B54,[1]Спортсмены!$B$1:$H$65536,7,FALSE))</f>
        <v>Савенков П.А.</v>
      </c>
    </row>
    <row r="55" spans="1:11">
      <c r="A55" s="448"/>
      <c r="B55" s="26">
        <v>434</v>
      </c>
      <c r="C55" s="21" t="str">
        <f>IF(B55=0," ",VLOOKUP(B55,[1]Спортсмены!B$1:H$65536,2,FALSE))</f>
        <v>Иванский Сергей</v>
      </c>
      <c r="D55" s="127">
        <f>IF(B55=0," ",VLOOKUP($B55,[1]Спортсмены!$B$1:$H$65536,3,FALSE))</f>
        <v>1993</v>
      </c>
      <c r="E55" s="23" t="str">
        <f>IF(B55=0," ",IF(VLOOKUP($B55,[1]Спортсмены!$B$1:$H$65536,4,FALSE)=0," ",VLOOKUP($B55,[1]Спортсмены!$B$1:$H$65536,4,FALSE)))</f>
        <v>1р</v>
      </c>
      <c r="F55" s="21" t="str">
        <f>IF(B55=0," ",VLOOKUP($B55,[1]Спортсмены!$B$1:$H$65536,5,FALSE))</f>
        <v>Новгородская</v>
      </c>
      <c r="G55" s="21" t="str">
        <f>IF(B55=0," ",VLOOKUP($B55,[1]Спортсмены!$B$1:$H$65536,6,FALSE))</f>
        <v>Великий Новгород, ДЮСШ</v>
      </c>
      <c r="H55" s="475"/>
      <c r="I55" s="454"/>
      <c r="J55" s="456"/>
      <c r="K55" s="21" t="str">
        <f>IF(B55=0," ",VLOOKUP($B55,[1]Спортсмены!$B$1:$H$65536,7,FALSE))</f>
        <v>Савенков П.А.</v>
      </c>
    </row>
    <row r="56" spans="1:11" ht="15.75" thickBot="1">
      <c r="A56" s="449"/>
      <c r="B56" s="42">
        <v>436</v>
      </c>
      <c r="C56" s="37" t="str">
        <f>IF(B56=0," ",VLOOKUP(B56,[1]Спортсмены!B$1:H$65536,2,FALSE))</f>
        <v>Уваров Станислав</v>
      </c>
      <c r="D56" s="130">
        <f>IF(B56=0," ",VLOOKUP($B56,[1]Спортсмены!$B$1:$H$65536,3,FALSE))</f>
        <v>1993</v>
      </c>
      <c r="E56" s="39" t="str">
        <f>IF(B56=0," ",IF(VLOOKUP($B56,[1]Спортсмены!$B$1:$H$65536,4,FALSE)=0," ",VLOOKUP($B56,[1]Спортсмены!$B$1:$H$65536,4,FALSE)))</f>
        <v>1р</v>
      </c>
      <c r="F56" s="37" t="str">
        <f>IF(B56=0," ",VLOOKUP($B56,[1]Спортсмены!$B$1:$H$65536,5,FALSE))</f>
        <v>Новгородская</v>
      </c>
      <c r="G56" s="37" t="str">
        <f>IF(B56=0," ",VLOOKUP($B56,[1]Спортсмены!$B$1:$H$65536,6,FALSE))</f>
        <v>Великий Новгород, ДЮСШ</v>
      </c>
      <c r="H56" s="476"/>
      <c r="I56" s="455"/>
      <c r="J56" s="269"/>
      <c r="K56" s="37" t="str">
        <f>IF(B56=0," ",VLOOKUP($B56,[1]Спортсмены!$B$1:$H$65536,7,FALSE))</f>
        <v>Савенков П.А.</v>
      </c>
    </row>
    <row r="57" spans="1:11" ht="15.75" thickTop="1"/>
    <row r="58" spans="1:11" ht="22.5">
      <c r="A58" s="382" t="s">
        <v>1</v>
      </c>
      <c r="B58" s="382"/>
      <c r="C58" s="382"/>
      <c r="D58" s="382"/>
      <c r="E58" s="382"/>
      <c r="F58" s="382"/>
      <c r="G58" s="382"/>
      <c r="H58" s="382"/>
      <c r="I58" s="382"/>
      <c r="J58" s="382"/>
      <c r="K58" s="382"/>
    </row>
    <row r="59" spans="1:11" ht="20.25">
      <c r="A59" s="383" t="s">
        <v>38</v>
      </c>
      <c r="B59" s="383"/>
      <c r="C59" s="383"/>
      <c r="D59" s="383"/>
      <c r="E59" s="383"/>
      <c r="F59" s="383"/>
      <c r="G59" s="383"/>
      <c r="H59" s="383"/>
      <c r="I59" s="383"/>
      <c r="J59" s="383"/>
      <c r="K59" s="383"/>
    </row>
    <row r="60" spans="1:11">
      <c r="A60" s="464" t="s">
        <v>306</v>
      </c>
      <c r="B60" s="464"/>
      <c r="C60" s="464"/>
      <c r="D60" s="464"/>
      <c r="E60" s="464"/>
      <c r="F60" s="464"/>
      <c r="G60" s="464"/>
      <c r="H60" s="464"/>
      <c r="I60" s="464"/>
      <c r="J60" s="464"/>
      <c r="K60" s="464"/>
    </row>
    <row r="61" spans="1:11">
      <c r="A61" s="1" t="s">
        <v>324</v>
      </c>
      <c r="B61" s="258"/>
      <c r="C61" s="258"/>
      <c r="D61" s="259"/>
      <c r="E61" s="94"/>
      <c r="H61" s="465" t="s">
        <v>10</v>
      </c>
      <c r="I61" s="465"/>
      <c r="J61" s="465"/>
      <c r="K61" s="465"/>
    </row>
    <row r="62" spans="1:11">
      <c r="A62" s="466"/>
      <c r="B62" s="466"/>
      <c r="C62" s="466"/>
      <c r="D62" s="261"/>
      <c r="F62" s="473" t="s">
        <v>311</v>
      </c>
      <c r="G62" s="473"/>
      <c r="H62" s="468" t="s">
        <v>106</v>
      </c>
      <c r="I62" s="468"/>
      <c r="J62" s="9"/>
      <c r="K62" s="153" t="s">
        <v>323</v>
      </c>
    </row>
    <row r="63" spans="1:11">
      <c r="A63" s="466"/>
      <c r="B63" s="466"/>
      <c r="C63" s="466"/>
      <c r="D63" s="261"/>
      <c r="F63" s="467" t="s">
        <v>61</v>
      </c>
      <c r="G63" s="467"/>
      <c r="H63" s="276"/>
      <c r="K63" s="92"/>
    </row>
    <row r="64" spans="1:11">
      <c r="A64" s="469" t="s">
        <v>230</v>
      </c>
      <c r="B64" s="469" t="s">
        <v>231</v>
      </c>
      <c r="C64" s="457" t="s">
        <v>232</v>
      </c>
      <c r="D64" s="471" t="s">
        <v>233</v>
      </c>
      <c r="E64" s="457" t="s">
        <v>317</v>
      </c>
      <c r="F64" s="457" t="s">
        <v>22</v>
      </c>
      <c r="G64" s="457" t="s">
        <v>46</v>
      </c>
      <c r="H64" s="459" t="s">
        <v>24</v>
      </c>
      <c r="I64" s="372" t="s">
        <v>315</v>
      </c>
      <c r="J64" s="372" t="s">
        <v>316</v>
      </c>
      <c r="K64" s="401" t="s">
        <v>27</v>
      </c>
    </row>
    <row r="65" spans="1:11" ht="15.75" thickBot="1">
      <c r="A65" s="480"/>
      <c r="B65" s="480"/>
      <c r="C65" s="480"/>
      <c r="D65" s="472"/>
      <c r="E65" s="480"/>
      <c r="F65" s="457"/>
      <c r="G65" s="457"/>
      <c r="H65" s="479"/>
      <c r="I65" s="461"/>
      <c r="J65" s="386"/>
      <c r="K65" s="403"/>
    </row>
    <row r="66" spans="1:11" ht="15.75" thickTop="1">
      <c r="A66" s="447">
        <v>1</v>
      </c>
      <c r="B66" s="280">
        <v>208</v>
      </c>
      <c r="C66" s="264" t="str">
        <f>IF(B66=0," ",VLOOKUP(B66,[1]Спортсмены!B$1:H$65536,2,FALSE))</f>
        <v>Баринов Александр</v>
      </c>
      <c r="D66" s="270">
        <f>IF(B66=0," ",VLOOKUP($B66,[1]Спортсмены!$B$1:$H$65536,3,FALSE))</f>
        <v>34538</v>
      </c>
      <c r="E66" s="266" t="str">
        <f>IF(B66=0," ",IF(VLOOKUP($B66,[1]Спортсмены!$B$1:$H$65536,4,FALSE)=0," ",VLOOKUP($B66,[1]Спортсмены!$B$1:$H$65536,4,FALSE)))</f>
        <v>1р</v>
      </c>
      <c r="F66" s="264" t="str">
        <f>IF(B66=0," ",VLOOKUP($B66,[1]Спортсмены!$B$1:$H$65536,5,FALSE))</f>
        <v>Костромская</v>
      </c>
      <c r="G66" s="264" t="str">
        <f>IF(B66=0," ",VLOOKUP($B66,[1]Спортсмены!$B$1:$H$65536,6,FALSE))</f>
        <v>Шарья, СДЮСШОР</v>
      </c>
      <c r="H66" s="477">
        <v>1.0818287037037038E-3</v>
      </c>
      <c r="I66" s="478" t="str">
        <f>IF(H66=0," ",IF(H66&lt;=[1]Разряды!$D$10,[1]Разряды!$D$3,IF(H66&lt;=[1]Разряды!$E$10,[1]Разряды!$E$3,IF(H66&lt;=[1]Разряды!$F$10,[1]Разряды!$F$3,IF(H66&lt;=[1]Разряды!$G$10,[1]Разряды!$G$3,IF(H66&lt;=[1]Разряды!$H$10,[1]Разряды!$H$3,IF(H66&lt;=[1]Разряды!$I$10,[1]Разряды!$I$3,IF(H66&lt;=[1]Разряды!$J$10,[1]Разряды!$J$3,"б/р"))))))))</f>
        <v>2р</v>
      </c>
      <c r="J66" s="268"/>
      <c r="K66" s="264" t="str">
        <f>IF(B66=0," ",VLOOKUP($B66,[1]Спортсмены!$B$1:$H$65536,7,FALSE))</f>
        <v>Аскеров А.М.</v>
      </c>
    </row>
    <row r="67" spans="1:11">
      <c r="A67" s="448"/>
      <c r="B67" s="26">
        <v>207</v>
      </c>
      <c r="C67" s="21" t="str">
        <f>IF(B67=0," ",VLOOKUP(B67,[1]Спортсмены!B$1:H$65536,2,FALSE))</f>
        <v>Сироткин Николай</v>
      </c>
      <c r="D67" s="175">
        <f>IF(B67=0," ",VLOOKUP($B67,[1]Спортсмены!$B$1:$H$65536,3,FALSE))</f>
        <v>33996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Костромская</v>
      </c>
      <c r="G67" s="21" t="str">
        <f>IF(B67=0," ",VLOOKUP($B67,[1]Спортсмены!$B$1:$H$65536,6,FALSE))</f>
        <v>Кострома, КОСДЮСШОР</v>
      </c>
      <c r="H67" s="475"/>
      <c r="I67" s="454"/>
      <c r="J67" s="456">
        <v>0</v>
      </c>
      <c r="K67" s="21" t="str">
        <f>IF(B67=0," ",VLOOKUP($B67,[1]Спортсмены!$B$1:$H$65536,7,FALSE))</f>
        <v>Дружков А.Н.</v>
      </c>
    </row>
    <row r="68" spans="1:11">
      <c r="A68" s="448"/>
      <c r="B68" s="26">
        <v>201</v>
      </c>
      <c r="C68" s="21" t="str">
        <f>IF(B68=0," ",VLOOKUP(B68,[1]Спортсмены!B$1:H$65536,2,FALSE))</f>
        <v>Кузнецов Глеб</v>
      </c>
      <c r="D68" s="175">
        <f>IF(B68=0," ",VLOOKUP($B68,[1]Спортсмены!$B$1:$H$65536,3,FALSE))</f>
        <v>33501</v>
      </c>
      <c r="E68" s="23" t="str">
        <f>IF(B68=0," ",IF(VLOOKUP($B68,[1]Спортсмены!$B$1:$H$65536,4,FALSE)=0," ",VLOOKUP($B68,[1]Спортсмены!$B$1:$H$65536,4,FALSE)))</f>
        <v>1р</v>
      </c>
      <c r="F68" s="21" t="str">
        <f>IF(B68=0," ",VLOOKUP($B68,[1]Спортсмены!$B$1:$H$65536,5,FALSE))</f>
        <v>Костромская</v>
      </c>
      <c r="G68" s="21" t="str">
        <f>IF(B68=0," ",VLOOKUP($B68,[1]Спортсмены!$B$1:$H$65536,6,FALSE))</f>
        <v>Кострома, КОСДЮСШОР</v>
      </c>
      <c r="H68" s="475"/>
      <c r="I68" s="454"/>
      <c r="J68" s="456"/>
      <c r="K68" s="21" t="str">
        <f>IF(B68=0," ",VLOOKUP($B68,[1]Спортсмены!$B$1:$H$65536,7,FALSE))</f>
        <v>Ефалов Н.Л.</v>
      </c>
    </row>
    <row r="69" spans="1:11" ht="15.75" thickBot="1">
      <c r="A69" s="449"/>
      <c r="B69" s="42">
        <v>200</v>
      </c>
      <c r="C69" s="37" t="str">
        <f>IF(B69=0," ",VLOOKUP(B69,[1]Спортсмены!B$1:H$65536,2,FALSE))</f>
        <v>Пчельников Дмитрий</v>
      </c>
      <c r="D69" s="247">
        <f>IF(B69=0," ",VLOOKUP($B69,[1]Спортсмены!$B$1:$H$65536,3,FALSE))</f>
        <v>33413</v>
      </c>
      <c r="E69" s="39" t="str">
        <f>IF(B69=0," ",IF(VLOOKUP($B69,[1]Спортсмены!$B$1:$H$65536,4,FALSE)=0," ",VLOOKUP($B69,[1]Спортсмены!$B$1:$H$65536,4,FALSE)))</f>
        <v>1р</v>
      </c>
      <c r="F69" s="37" t="str">
        <f>IF(B69=0," ",VLOOKUP($B69,[1]Спортсмены!$B$1:$H$65536,5,FALSE))</f>
        <v>Костромская</v>
      </c>
      <c r="G69" s="37" t="str">
        <f>IF(B69=0," ",VLOOKUP($B69,[1]Спортсмены!$B$1:$H$65536,6,FALSE))</f>
        <v>Кострома, КОСДЮСШОР</v>
      </c>
      <c r="H69" s="476"/>
      <c r="I69" s="455"/>
      <c r="J69" s="269"/>
      <c r="K69" s="37" t="str">
        <f>IF(B69=0," ",VLOOKUP($B69,[1]Спортсмены!$B$1:$H$65536,7,FALSE))</f>
        <v>Дружков А.Н.</v>
      </c>
    </row>
    <row r="70" spans="1:11" ht="27.75" customHeight="1" thickTop="1">
      <c r="A70" s="447">
        <v>2</v>
      </c>
      <c r="B70" s="282">
        <v>196</v>
      </c>
      <c r="C70" s="283" t="str">
        <f>IF(B70=0," ",VLOOKUP(B70,[1]Спортсмены!B$1:H$65536,2,FALSE))</f>
        <v>Маклыгин Мартин</v>
      </c>
      <c r="D70" s="284">
        <f>IF(B70=0," ",VLOOKUP($B70,[1]Спортсмены!$B$1:$H$65536,3,FALSE))</f>
        <v>35186</v>
      </c>
      <c r="E70" s="285" t="str">
        <f>IF(B70=0," ",IF(VLOOKUP($B70,[1]Спортсмены!$B$1:$H$65536,4,FALSE)=0," ",VLOOKUP($B70,[1]Спортсмены!$B$1:$H$65536,4,FALSE)))</f>
        <v>2р</v>
      </c>
      <c r="F70" s="286" t="str">
        <f>IF(B70=0," ",VLOOKUP($B70,[1]Спортсмены!$B$1:$H$65536,5,FALSE))</f>
        <v>Калининградская</v>
      </c>
      <c r="G70" s="283" t="str">
        <f>IF(B70=0," ",VLOOKUP($B70,[1]Спортсмены!$B$1:$H$65536,6,FALSE))</f>
        <v>Калининград, УОР</v>
      </c>
      <c r="H70" s="477">
        <v>1.1061342592592592E-3</v>
      </c>
      <c r="I70" s="478" t="str">
        <f>IF(H70=0," ",IF(H70&lt;=[1]Разряды!$D$10,[1]Разряды!$D$3,IF(H70&lt;=[1]Разряды!$E$10,[1]Разряды!$E$3,IF(H70&lt;=[1]Разряды!$F$10,[1]Разряды!$F$3,IF(H70&lt;=[1]Разряды!$G$10,[1]Разряды!$G$3,IF(H70&lt;=[1]Разряды!$H$10,[1]Разряды!$H$3,IF(H70&lt;=[1]Разряды!$I$10,[1]Разряды!$I$3,IF(H70&lt;=[1]Разряды!$J$10,[1]Разряды!$J$3,"б/р"))))))))</f>
        <v>2р</v>
      </c>
      <c r="J70" s="268"/>
      <c r="K70" s="287" t="str">
        <f>IF(B70=0," ",VLOOKUP($B70,[1]Спортсмены!$B$1:$H$65536,7,FALSE))</f>
        <v>Лобков В.Г., Антунович Г.П., Лещинский В.В.</v>
      </c>
    </row>
    <row r="71" spans="1:11">
      <c r="A71" s="448"/>
      <c r="B71" s="26">
        <v>189</v>
      </c>
      <c r="C71" s="21" t="str">
        <f>IF(B71=0," ",VLOOKUP(B71,[1]Спортсмены!B$1:H$65536,2,FALSE))</f>
        <v>Кортелёв Фёдор</v>
      </c>
      <c r="D71" s="175">
        <f>IF(B71=0," ",VLOOKUP($B71,[1]Спортсмены!$B$1:$H$65536,3,FALSE))</f>
        <v>33917</v>
      </c>
      <c r="E71" s="23" t="str">
        <f>IF(B71=0," ",IF(VLOOKUP($B71,[1]Спортсмены!$B$1:$H$65536,4,FALSE)=0," ",VLOOKUP($B71,[1]Спортсмены!$B$1:$H$65536,4,FALSE)))</f>
        <v>1р</v>
      </c>
      <c r="F71" s="30" t="str">
        <f>IF(B71=0," ",VLOOKUP($B71,[1]Спортсмены!$B$1:$H$65536,5,FALSE))</f>
        <v>Калининградская</v>
      </c>
      <c r="G71" s="21" t="str">
        <f>IF(B71=0," ",VLOOKUP($B71,[1]Спортсмены!$B$1:$H$65536,6,FALSE))</f>
        <v>Калининград, СДЮСШОР-4</v>
      </c>
      <c r="H71" s="475"/>
      <c r="I71" s="454"/>
      <c r="J71" s="456">
        <v>0</v>
      </c>
      <c r="K71" s="21" t="str">
        <f>IF(B71=0," ",VLOOKUP($B71,[1]Спортсмены!$B$1:$H$65536,7,FALSE))</f>
        <v>Степочкина Е.К., Тимофеева Л.А.</v>
      </c>
    </row>
    <row r="72" spans="1:11">
      <c r="A72" s="448"/>
      <c r="B72" s="26">
        <v>191</v>
      </c>
      <c r="C72" s="21" t="str">
        <f>IF(B72=0," ",VLOOKUP(B72,[1]Спортсмены!B$1:H$65536,2,FALSE))</f>
        <v>Подлипайло Дмитрий</v>
      </c>
      <c r="D72" s="175">
        <f>IF(B72=0," ",VLOOKUP($B72,[1]Спортсмены!$B$1:$H$65536,3,FALSE))</f>
        <v>34382</v>
      </c>
      <c r="E72" s="23" t="str">
        <f>IF(B72=0," ",IF(VLOOKUP($B72,[1]Спортсмены!$B$1:$H$65536,4,FALSE)=0," ",VLOOKUP($B72,[1]Спортсмены!$B$1:$H$65536,4,FALSE)))</f>
        <v>КМС</v>
      </c>
      <c r="F72" s="30" t="str">
        <f>IF(B72=0," ",VLOOKUP($B72,[1]Спортсмены!$B$1:$H$65536,5,FALSE))</f>
        <v>Калининградская</v>
      </c>
      <c r="G72" s="21" t="str">
        <f>IF(B72=0," ",VLOOKUP($B72,[1]Спортсмены!$B$1:$H$65536,6,FALSE))</f>
        <v>Калининград, УОР</v>
      </c>
      <c r="H72" s="475"/>
      <c r="I72" s="454"/>
      <c r="J72" s="456"/>
      <c r="K72" s="21" t="str">
        <f>IF(B72=0," ",VLOOKUP($B72,[1]Спортсмены!$B$1:$H$65536,7,FALSE))</f>
        <v>Лещинский В.В., Антунович Г.П.</v>
      </c>
    </row>
    <row r="73" spans="1:11" ht="15.75" thickBot="1">
      <c r="A73" s="449"/>
      <c r="B73" s="42">
        <v>192</v>
      </c>
      <c r="C73" s="37" t="str">
        <f>IF(B73=0," ",VLOOKUP(B73,[1]Спортсмены!B$1:H$65536,2,FALSE))</f>
        <v>Ткаченко Максим</v>
      </c>
      <c r="D73" s="247">
        <f>IF(B73=0," ",VLOOKUP($B73,[1]Спортсмены!$B$1:$H$65536,3,FALSE))</f>
        <v>34610</v>
      </c>
      <c r="E73" s="39" t="str">
        <f>IF(B73=0," ",IF(VLOOKUP($B73,[1]Спортсмены!$B$1:$H$65536,4,FALSE)=0," ",VLOOKUP($B73,[1]Спортсмены!$B$1:$H$65536,4,FALSE)))</f>
        <v>1р</v>
      </c>
      <c r="F73" s="249" t="str">
        <f>IF(B73=0," ",VLOOKUP($B73,[1]Спортсмены!$B$1:$H$65536,5,FALSE))</f>
        <v>Калининградская</v>
      </c>
      <c r="G73" s="37" t="str">
        <f>IF(B73=0," ",VLOOKUP($B73,[1]Спортсмены!$B$1:$H$65536,6,FALSE))</f>
        <v>Калининград, СДЮСШОР-4</v>
      </c>
      <c r="H73" s="476"/>
      <c r="I73" s="455"/>
      <c r="J73" s="269"/>
      <c r="K73" s="37" t="str">
        <f>IF(B73=0," ",VLOOKUP($B73,[1]Спортсмены!$B$1:$H$65536,7,FALSE))</f>
        <v>Лещинский В.В., Антунович Г.П.</v>
      </c>
    </row>
    <row r="74" spans="1:11" ht="15.75" thickTop="1">
      <c r="A74" s="156"/>
      <c r="B74" s="92"/>
      <c r="C74" s="65"/>
      <c r="D74" s="288"/>
      <c r="E74" s="90"/>
      <c r="F74" s="289"/>
      <c r="G74" s="65"/>
      <c r="H74" s="290"/>
      <c r="I74" s="85"/>
      <c r="J74" s="272"/>
      <c r="K74" s="65"/>
    </row>
    <row r="75" spans="1:11">
      <c r="A75" s="92"/>
      <c r="B75" s="87"/>
      <c r="C75" s="65"/>
      <c r="D75" s="104"/>
      <c r="E75" s="90"/>
      <c r="F75" s="65"/>
      <c r="G75" s="65"/>
      <c r="H75" s="277"/>
      <c r="I75" s="92"/>
      <c r="J75" s="92"/>
      <c r="K75" s="65"/>
    </row>
    <row r="76" spans="1:11">
      <c r="A76" s="466"/>
      <c r="B76" s="466"/>
      <c r="C76" s="466"/>
      <c r="D76" s="261"/>
      <c r="F76" s="467" t="s">
        <v>63</v>
      </c>
      <c r="G76" s="467"/>
      <c r="H76" s="468" t="s">
        <v>106</v>
      </c>
      <c r="I76" s="468"/>
      <c r="J76" s="9"/>
      <c r="K76" s="153" t="s">
        <v>323</v>
      </c>
    </row>
    <row r="77" spans="1:11">
      <c r="A77" s="469" t="s">
        <v>230</v>
      </c>
      <c r="B77" s="469" t="s">
        <v>231</v>
      </c>
      <c r="C77" s="457" t="s">
        <v>232</v>
      </c>
      <c r="D77" s="471" t="s">
        <v>233</v>
      </c>
      <c r="E77" s="457" t="s">
        <v>317</v>
      </c>
      <c r="F77" s="457" t="s">
        <v>22</v>
      </c>
      <c r="G77" s="457" t="s">
        <v>46</v>
      </c>
      <c r="H77" s="459" t="s">
        <v>24</v>
      </c>
      <c r="I77" s="372" t="s">
        <v>315</v>
      </c>
      <c r="J77" s="372" t="s">
        <v>316</v>
      </c>
      <c r="K77" s="401" t="s">
        <v>27</v>
      </c>
    </row>
    <row r="78" spans="1:11" ht="15.75" thickBot="1">
      <c r="A78" s="470"/>
      <c r="B78" s="470"/>
      <c r="C78" s="470"/>
      <c r="D78" s="472"/>
      <c r="E78" s="470"/>
      <c r="F78" s="458"/>
      <c r="G78" s="458"/>
      <c r="H78" s="460"/>
      <c r="I78" s="461"/>
      <c r="J78" s="462"/>
      <c r="K78" s="463"/>
    </row>
    <row r="79" spans="1:11" ht="15.75" thickTop="1">
      <c r="A79" s="448">
        <v>1</v>
      </c>
      <c r="B79" s="16">
        <v>442</v>
      </c>
      <c r="C79" s="49" t="str">
        <f>IF(B79=0," ",VLOOKUP(B79,[1]Спортсмены!B$1:H$65536,2,FALSE))</f>
        <v>Федин Андрей</v>
      </c>
      <c r="D79" s="175">
        <f>IF(B79=0," ",VLOOKUP($B79,[1]Спортсмены!$B$1:$H$65536,3,FALSE))</f>
        <v>31626</v>
      </c>
      <c r="E79" s="15" t="str">
        <f>IF(B79=0," ",IF(VLOOKUP($B79,[1]Спортсмены!$B$1:$H$65536,4,FALSE)=0," ",VLOOKUP($B79,[1]Спортсмены!$B$1:$H$65536,4,FALSE)))</f>
        <v>МС</v>
      </c>
      <c r="F79" s="49" t="str">
        <f>IF(B79=0," ",VLOOKUP($B79,[1]Спортсмены!$B$1:$H$65536,5,FALSE))</f>
        <v>Мурманская</v>
      </c>
      <c r="G79" s="49" t="str">
        <f>IF(B79=0," ",VLOOKUP($B79,[1]Спортсмены!$B$1:$H$65536,6,FALSE))</f>
        <v>Мурманск, СДЮСШОР-4</v>
      </c>
      <c r="H79" s="475">
        <v>1.0709490740740742E-3</v>
      </c>
      <c r="I79" s="454" t="str">
        <f>IF(H79=0," ",IF(H79&lt;=[1]Разряды!$D$10,[1]Разряды!$D$3,IF(H79&lt;=[1]Разряды!$E$10,[1]Разряды!$E$3,IF(H79&lt;=[1]Разряды!$F$10,[1]Разряды!$F$3,IF(H79&lt;=[1]Разряды!$G$10,[1]Разряды!$G$3,IF(H79&lt;=[1]Разряды!$H$10,[1]Разряды!$H$3,IF(H79&lt;=[1]Разряды!$I$10,[1]Разряды!$I$3,IF(H79&lt;=[1]Разряды!$J$10,[1]Разряды!$J$3,"б/р"))))))))</f>
        <v>2р</v>
      </c>
      <c r="J79" s="272"/>
      <c r="K79" s="49" t="str">
        <f>IF(B79=0," ",VLOOKUP($B79,[1]Спортсмены!$B$1:$H$65536,7,FALSE))</f>
        <v>Фарутин Н.В.</v>
      </c>
    </row>
    <row r="80" spans="1:11">
      <c r="A80" s="448"/>
      <c r="B80" s="26">
        <v>446</v>
      </c>
      <c r="C80" s="21" t="str">
        <f>IF(B80=0," ",VLOOKUP(B80,[1]Спортсмены!B$1:H$65536,2,FALSE))</f>
        <v>Семенов Руслан</v>
      </c>
      <c r="D80" s="23">
        <f>IF(B80=0," ",VLOOKUP($B80,[1]Спортсмены!$B$1:$H$65536,3,FALSE))</f>
        <v>1985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Мурманская</v>
      </c>
      <c r="G80" s="21" t="str">
        <f>IF(B80=0," ",VLOOKUP($B80,[1]Спортсмены!$B$1:$H$65536,6,FALSE))</f>
        <v>Мурманск, СДЮСШОР-4</v>
      </c>
      <c r="H80" s="475"/>
      <c r="I80" s="454"/>
      <c r="J80" s="456">
        <v>0</v>
      </c>
      <c r="K80" s="21" t="str">
        <f>IF(B80=0," ",VLOOKUP($B80,[1]Спортсмены!$B$1:$H$65536,7,FALSE))</f>
        <v>Фарутин Н.В.</v>
      </c>
    </row>
    <row r="81" spans="1:11">
      <c r="A81" s="448"/>
      <c r="B81" s="26">
        <v>449</v>
      </c>
      <c r="C81" s="21" t="str">
        <f>IF(B81=0," ",VLOOKUP(B81,[1]Спортсмены!B$1:H$65536,2,FALSE))</f>
        <v>Жуков Вячеслав</v>
      </c>
      <c r="D81" s="23">
        <f>IF(B81=0," ",VLOOKUP($B81,[1]Спортсмены!$B$1:$H$65536,3,FALSE))</f>
        <v>1990</v>
      </c>
      <c r="E81" s="23" t="str">
        <f>IF(B81=0," ",IF(VLOOKUP($B81,[1]Спортсмены!$B$1:$H$65536,4,FALSE)=0," ",VLOOKUP($B81,[1]Спортсмены!$B$1:$H$65536,4,FALSE)))</f>
        <v>КМС</v>
      </c>
      <c r="F81" s="21" t="str">
        <f>IF(B81=0," ",VLOOKUP($B81,[1]Спортсмены!$B$1:$H$65536,5,FALSE))</f>
        <v>Мурманская</v>
      </c>
      <c r="G81" s="21" t="str">
        <f>IF(B81=0," ",VLOOKUP($B81,[1]Спортсмены!$B$1:$H$65536,6,FALSE))</f>
        <v>Мурманск</v>
      </c>
      <c r="H81" s="475"/>
      <c r="I81" s="454"/>
      <c r="J81" s="456"/>
      <c r="K81" s="21" t="str">
        <f>IF(B81=0," ",VLOOKUP($B81,[1]Спортсмены!$B$1:$H$65536,7,FALSE))</f>
        <v>Савенков П.В.</v>
      </c>
    </row>
    <row r="82" spans="1:11" ht="15.75" thickBot="1">
      <c r="A82" s="449"/>
      <c r="B82" s="42">
        <v>454</v>
      </c>
      <c r="C82" s="37" t="str">
        <f>IF(B82=0," ",VLOOKUP(B82,[1]Спортсмены!B$1:H$65536,2,FALSE))</f>
        <v>Радзишевский Евгений</v>
      </c>
      <c r="D82" s="247">
        <f>IF(B82=0," ",VLOOKUP($B82,[1]Спортсмены!$B$1:$H$65536,3,FALSE))</f>
        <v>34013</v>
      </c>
      <c r="E82" s="39" t="str">
        <f>IF(B82=0," ",IF(VLOOKUP($B82,[1]Спортсмены!$B$1:$H$65536,4,FALSE)=0," ",VLOOKUP($B82,[1]Спортсмены!$B$1:$H$65536,4,FALSE)))</f>
        <v>КМС</v>
      </c>
      <c r="F82" s="37" t="str">
        <f>IF(B82=0," ",VLOOKUP($B82,[1]Спортсмены!$B$1:$H$65536,5,FALSE))</f>
        <v>Мурманская</v>
      </c>
      <c r="G82" s="37" t="str">
        <f>IF(B82=0," ",VLOOKUP($B82,[1]Спортсмены!$B$1:$H$65536,6,FALSE))</f>
        <v>Мурманск, СДЮСШОР-4</v>
      </c>
      <c r="H82" s="476"/>
      <c r="I82" s="455"/>
      <c r="J82" s="269"/>
      <c r="K82" s="37" t="str">
        <f>IF(B82=0," ",VLOOKUP($B82,[1]Спортсмены!$B$1:$H$65536,7,FALSE))</f>
        <v>Фарутин Н.В.</v>
      </c>
    </row>
    <row r="83" spans="1:11" ht="15.75" thickTop="1">
      <c r="D83" s="261"/>
    </row>
    <row r="84" spans="1:11">
      <c r="D84" s="261"/>
    </row>
    <row r="85" spans="1:11">
      <c r="D85" s="261"/>
    </row>
    <row r="86" spans="1:11">
      <c r="D86" s="261"/>
    </row>
    <row r="87" spans="1:11">
      <c r="D87" s="261"/>
    </row>
    <row r="88" spans="1:11">
      <c r="D88" s="261"/>
    </row>
    <row r="89" spans="1:11">
      <c r="D89" s="261"/>
    </row>
    <row r="90" spans="1:11">
      <c r="D90" s="261"/>
    </row>
    <row r="91" spans="1:11">
      <c r="D91" s="261"/>
    </row>
    <row r="92" spans="1:11">
      <c r="D92" s="261"/>
    </row>
    <row r="93" spans="1:11">
      <c r="D93" s="261"/>
    </row>
    <row r="94" spans="1:11">
      <c r="D94" s="261"/>
    </row>
    <row r="95" spans="1:11">
      <c r="D95" s="261"/>
    </row>
    <row r="96" spans="1:11">
      <c r="D96" s="261"/>
    </row>
    <row r="97" spans="4:4">
      <c r="D97" s="261"/>
    </row>
    <row r="98" spans="4:4">
      <c r="D98" s="261"/>
    </row>
    <row r="99" spans="4:4">
      <c r="D99" s="261"/>
    </row>
    <row r="100" spans="4:4">
      <c r="D100" s="261"/>
    </row>
    <row r="101" spans="4:4">
      <c r="D101" s="261"/>
    </row>
    <row r="102" spans="4:4">
      <c r="D102" s="261"/>
    </row>
    <row r="103" spans="4:4">
      <c r="D103" s="261"/>
    </row>
    <row r="104" spans="4:4">
      <c r="D104" s="261"/>
    </row>
    <row r="105" spans="4:4">
      <c r="D105" s="261"/>
    </row>
    <row r="106" spans="4:4">
      <c r="D106" s="261"/>
    </row>
    <row r="107" spans="4:4">
      <c r="D107" s="261"/>
    </row>
    <row r="108" spans="4:4">
      <c r="D108" s="261"/>
    </row>
  </sheetData>
  <mergeCells count="117">
    <mergeCell ref="A1:K1"/>
    <mergeCell ref="A2:K2"/>
    <mergeCell ref="K8:K9"/>
    <mergeCell ref="A10:A13"/>
    <mergeCell ref="H10:H13"/>
    <mergeCell ref="I10:I13"/>
    <mergeCell ref="J11:J12"/>
    <mergeCell ref="H5:K5"/>
    <mergeCell ref="F6:G6"/>
    <mergeCell ref="H6:I6"/>
    <mergeCell ref="H7:J7"/>
    <mergeCell ref="A8:A9"/>
    <mergeCell ref="B8:B9"/>
    <mergeCell ref="C8:C9"/>
    <mergeCell ref="D8:D9"/>
    <mergeCell ref="E8:E9"/>
    <mergeCell ref="F8:F9"/>
    <mergeCell ref="A14:A17"/>
    <mergeCell ref="H14:H17"/>
    <mergeCell ref="I14:I17"/>
    <mergeCell ref="J15:J16"/>
    <mergeCell ref="A18:A21"/>
    <mergeCell ref="H18:H21"/>
    <mergeCell ref="I18:I21"/>
    <mergeCell ref="J19:J20"/>
    <mergeCell ref="G8:G9"/>
    <mergeCell ref="H8:H9"/>
    <mergeCell ref="I8:I9"/>
    <mergeCell ref="J8:J9"/>
    <mergeCell ref="A30:A33"/>
    <mergeCell ref="H30:H33"/>
    <mergeCell ref="I30:I33"/>
    <mergeCell ref="J31:J32"/>
    <mergeCell ref="A35:K35"/>
    <mergeCell ref="A36:K36"/>
    <mergeCell ref="A22:A25"/>
    <mergeCell ref="H22:H25"/>
    <mergeCell ref="I22:I25"/>
    <mergeCell ref="J23:J24"/>
    <mergeCell ref="A26:A29"/>
    <mergeCell ref="H26:H29"/>
    <mergeCell ref="I26:I29"/>
    <mergeCell ref="J27:J28"/>
    <mergeCell ref="K43:K44"/>
    <mergeCell ref="A37:K37"/>
    <mergeCell ref="H40:K40"/>
    <mergeCell ref="F41:G41"/>
    <mergeCell ref="H41:I41"/>
    <mergeCell ref="H42:J42"/>
    <mergeCell ref="A43:A44"/>
    <mergeCell ref="B43:B44"/>
    <mergeCell ref="C43:C44"/>
    <mergeCell ref="D43:D44"/>
    <mergeCell ref="E43:E44"/>
    <mergeCell ref="A45:A48"/>
    <mergeCell ref="H45:H48"/>
    <mergeCell ref="I45:I48"/>
    <mergeCell ref="J46:J47"/>
    <mergeCell ref="A49:A52"/>
    <mergeCell ref="H49:H52"/>
    <mergeCell ref="I49:I52"/>
    <mergeCell ref="J50:J51"/>
    <mergeCell ref="F43:F44"/>
    <mergeCell ref="G43:G44"/>
    <mergeCell ref="H43:H44"/>
    <mergeCell ref="I43:I44"/>
    <mergeCell ref="J43:J44"/>
    <mergeCell ref="A60:K60"/>
    <mergeCell ref="H61:K61"/>
    <mergeCell ref="A62:C62"/>
    <mergeCell ref="F62:G62"/>
    <mergeCell ref="H62:I62"/>
    <mergeCell ref="A63:C63"/>
    <mergeCell ref="F63:G63"/>
    <mergeCell ref="A53:A56"/>
    <mergeCell ref="H53:H56"/>
    <mergeCell ref="I53:I56"/>
    <mergeCell ref="J54:J55"/>
    <mergeCell ref="A58:K58"/>
    <mergeCell ref="A59:K59"/>
    <mergeCell ref="K64:K65"/>
    <mergeCell ref="A66:A69"/>
    <mergeCell ref="H66:H69"/>
    <mergeCell ref="I66:I69"/>
    <mergeCell ref="J67:J68"/>
    <mergeCell ref="A64:A65"/>
    <mergeCell ref="B64:B65"/>
    <mergeCell ref="C64:C65"/>
    <mergeCell ref="D64:D65"/>
    <mergeCell ref="E64:E65"/>
    <mergeCell ref="F64:F65"/>
    <mergeCell ref="A70:A73"/>
    <mergeCell ref="H70:H73"/>
    <mergeCell ref="I70:I73"/>
    <mergeCell ref="J71:J72"/>
    <mergeCell ref="A76:C76"/>
    <mergeCell ref="F76:G76"/>
    <mergeCell ref="H76:I76"/>
    <mergeCell ref="G64:G65"/>
    <mergeCell ref="H64:H65"/>
    <mergeCell ref="I64:I65"/>
    <mergeCell ref="J64:J65"/>
    <mergeCell ref="G77:G78"/>
    <mergeCell ref="H77:H78"/>
    <mergeCell ref="I77:I78"/>
    <mergeCell ref="J77:J78"/>
    <mergeCell ref="K77:K78"/>
    <mergeCell ref="A79:A82"/>
    <mergeCell ref="H79:H82"/>
    <mergeCell ref="I79:I82"/>
    <mergeCell ref="J80:J81"/>
    <mergeCell ref="A77:A78"/>
    <mergeCell ref="B77:B78"/>
    <mergeCell ref="C77:C78"/>
    <mergeCell ref="D77:D78"/>
    <mergeCell ref="E77:E78"/>
    <mergeCell ref="F77:F7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V12"/>
  <sheetViews>
    <sheetView zoomScale="90" zoomScaleNormal="90" workbookViewId="0">
      <selection activeCell="P18" sqref="P18"/>
    </sheetView>
  </sheetViews>
  <sheetFormatPr defaultRowHeight="15"/>
  <cols>
    <col min="1" max="1" width="5.7109375" customWidth="1"/>
    <col min="2" max="2" width="6.7109375" customWidth="1"/>
    <col min="3" max="3" width="22.28515625" customWidth="1"/>
    <col min="4" max="4" width="8.7109375" customWidth="1"/>
    <col min="6" max="6" width="19.140625" customWidth="1"/>
    <col min="7" max="7" width="21" customWidth="1"/>
    <col min="8" max="8" width="8" customWidth="1"/>
    <col min="9" max="9" width="6.28515625" customWidth="1"/>
    <col min="10" max="11" width="7.140625" customWidth="1"/>
    <col min="12" max="12" width="7.7109375" customWidth="1"/>
    <col min="13" max="13" width="7.5703125" customWidth="1"/>
    <col min="14" max="14" width="7.140625" customWidth="1"/>
    <col min="15" max="15" width="9" customWidth="1"/>
    <col min="16" max="16" width="8.42578125" customWidth="1"/>
    <col min="17" max="17" width="7.5703125" customWidth="1"/>
    <col min="18" max="18" width="7.42578125" customWidth="1"/>
    <col min="19" max="19" width="6.85546875" customWidth="1"/>
    <col min="20" max="20" width="6.140625" customWidth="1"/>
    <col min="21" max="21" width="15.7109375" customWidth="1"/>
  </cols>
  <sheetData>
    <row r="1" spans="1:22" ht="25.5">
      <c r="A1" s="484" t="s">
        <v>1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</row>
    <row r="2" spans="1:22" ht="25.5">
      <c r="A2" s="485" t="s">
        <v>3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5"/>
      <c r="Q2" s="485"/>
      <c r="R2" s="485"/>
      <c r="S2" s="485"/>
      <c r="T2" s="485"/>
      <c r="U2" s="485"/>
    </row>
    <row r="3" spans="1:22" ht="20.25">
      <c r="A3" s="387" t="s">
        <v>326</v>
      </c>
      <c r="B3" s="387"/>
      <c r="C3" s="387"/>
      <c r="D3" s="291"/>
      <c r="E3" s="291"/>
      <c r="F3" s="486" t="s">
        <v>5</v>
      </c>
      <c r="G3" s="486"/>
      <c r="H3" s="486"/>
      <c r="I3" s="486"/>
      <c r="J3" s="486"/>
      <c r="K3" s="486"/>
      <c r="L3" s="486"/>
      <c r="M3" s="486"/>
      <c r="N3" s="486"/>
    </row>
    <row r="4" spans="1:22">
      <c r="A4" s="387" t="s">
        <v>327</v>
      </c>
      <c r="B4" s="387"/>
      <c r="C4" s="387"/>
    </row>
    <row r="5" spans="1:22" ht="18.75">
      <c r="A5" s="387" t="s">
        <v>328</v>
      </c>
      <c r="B5" s="387"/>
      <c r="C5" s="387"/>
      <c r="D5" s="292"/>
      <c r="E5" s="292"/>
      <c r="F5" s="292"/>
      <c r="G5" s="292"/>
      <c r="H5" s="482" t="s">
        <v>329</v>
      </c>
      <c r="I5" s="482"/>
      <c r="J5" s="482"/>
      <c r="K5" s="482"/>
      <c r="L5" s="482"/>
      <c r="M5" s="293"/>
      <c r="N5" s="294"/>
      <c r="O5" s="293"/>
      <c r="Q5" s="293"/>
      <c r="R5" s="295" t="s">
        <v>8</v>
      </c>
      <c r="T5" s="296"/>
      <c r="U5" s="296"/>
    </row>
    <row r="6" spans="1:22" ht="18.75">
      <c r="A6" s="7" t="s">
        <v>330</v>
      </c>
      <c r="B6" s="7"/>
      <c r="C6" s="7"/>
      <c r="D6" s="292"/>
      <c r="E6" s="292"/>
      <c r="F6" s="292"/>
      <c r="G6" s="292"/>
      <c r="H6" s="483" t="s">
        <v>30</v>
      </c>
      <c r="I6" s="483"/>
      <c r="J6" s="483"/>
      <c r="K6" s="483"/>
      <c r="L6" s="483"/>
      <c r="M6" s="293"/>
      <c r="N6" s="294"/>
      <c r="O6" s="293"/>
      <c r="Q6" s="293"/>
      <c r="R6" s="297" t="s">
        <v>10</v>
      </c>
      <c r="T6" s="296"/>
      <c r="U6" s="296"/>
    </row>
    <row r="7" spans="1:22">
      <c r="A7" s="1" t="s">
        <v>331</v>
      </c>
      <c r="B7" s="298"/>
      <c r="C7" s="298"/>
      <c r="D7" s="298"/>
      <c r="E7" s="298"/>
      <c r="F7" s="298"/>
      <c r="G7" s="298"/>
      <c r="H7" s="298"/>
      <c r="I7" s="299"/>
      <c r="J7" s="300"/>
      <c r="K7" s="301"/>
      <c r="L7" s="301"/>
      <c r="M7" s="302"/>
      <c r="N7" s="303"/>
      <c r="O7" s="304"/>
      <c r="P7" s="303"/>
      <c r="Q7" s="304"/>
      <c r="R7" s="303"/>
      <c r="S7" s="303"/>
      <c r="T7" s="303"/>
      <c r="U7" s="303"/>
    </row>
    <row r="8" spans="1:22" ht="42.75" customHeight="1">
      <c r="A8" s="305" t="s">
        <v>17</v>
      </c>
      <c r="B8" s="306" t="s">
        <v>18</v>
      </c>
      <c r="C8" s="306" t="s">
        <v>19</v>
      </c>
      <c r="D8" s="307" t="s">
        <v>20</v>
      </c>
      <c r="E8" s="307" t="s">
        <v>21</v>
      </c>
      <c r="F8" s="307" t="s">
        <v>22</v>
      </c>
      <c r="G8" s="307" t="s">
        <v>23</v>
      </c>
      <c r="H8" s="308" t="s">
        <v>332</v>
      </c>
      <c r="I8" s="309" t="s">
        <v>26</v>
      </c>
      <c r="J8" s="308" t="s">
        <v>333</v>
      </c>
      <c r="K8" s="309" t="s">
        <v>26</v>
      </c>
      <c r="L8" s="308" t="s">
        <v>334</v>
      </c>
      <c r="M8" s="309" t="s">
        <v>26</v>
      </c>
      <c r="N8" s="308" t="s">
        <v>335</v>
      </c>
      <c r="O8" s="309" t="s">
        <v>26</v>
      </c>
      <c r="P8" s="308">
        <v>800</v>
      </c>
      <c r="Q8" s="309" t="s">
        <v>26</v>
      </c>
      <c r="R8" s="308" t="s">
        <v>336</v>
      </c>
      <c r="S8" s="305" t="s">
        <v>337</v>
      </c>
      <c r="T8" s="310" t="s">
        <v>316</v>
      </c>
      <c r="U8" s="310" t="s">
        <v>27</v>
      </c>
    </row>
    <row r="9" spans="1:22">
      <c r="A9" s="357">
        <v>1</v>
      </c>
      <c r="B9" s="358">
        <v>466</v>
      </c>
      <c r="C9" s="322" t="str">
        <f>IF(B9=0," ",VLOOKUP(B9,[2]Женщины!B$1:H$65536,2,FALSE))</f>
        <v>Заводнова Анастасия</v>
      </c>
      <c r="D9" s="359">
        <f>IF(B9=0," ",VLOOKUP($B9,[2]Женщины!$B$1:$H$65536,3,FALSE))</f>
        <v>1995</v>
      </c>
      <c r="E9" s="68" t="str">
        <f>IF(B9=0," ",IF(VLOOKUP($B9,[2]Женщины!$B$1:$H$65536,4,FALSE)=0," ",VLOOKUP($B9,[2]Женщины!$B$1:$H$65536,4,FALSE)))</f>
        <v>2р</v>
      </c>
      <c r="F9" s="322" t="str">
        <f>IF(B9=0," ",VLOOKUP($B9,[2]Женщины!$B$1:$H$65536,5,FALSE))</f>
        <v>Владимирская</v>
      </c>
      <c r="G9" s="322" t="str">
        <f>IF(B9=0," ",VLOOKUP($B9,[2]Женщины!$B$1:$H$65536,6,FALSE))</f>
        <v>Александров, ДЮСШ</v>
      </c>
      <c r="H9" s="360">
        <v>1.2152777777777776E-4</v>
      </c>
      <c r="I9" s="361">
        <v>621</v>
      </c>
      <c r="J9" s="362">
        <v>154</v>
      </c>
      <c r="K9" s="361">
        <v>666</v>
      </c>
      <c r="L9" s="363">
        <v>5.05</v>
      </c>
      <c r="M9" s="361">
        <v>573</v>
      </c>
      <c r="N9" s="362">
        <v>8.3800000000000008</v>
      </c>
      <c r="O9" s="361">
        <v>424</v>
      </c>
      <c r="P9" s="364">
        <v>2.0725694444444446E-3</v>
      </c>
      <c r="Q9" s="361">
        <v>374</v>
      </c>
      <c r="R9" s="365">
        <v>2658</v>
      </c>
      <c r="S9" s="68">
        <v>2</v>
      </c>
      <c r="T9" s="68" t="s">
        <v>66</v>
      </c>
      <c r="U9" s="322" t="str">
        <f>IF(B9=0," ",VLOOKUP($B9,[2]Женщины!$B$1:$H$65536,7,FALSE))</f>
        <v>Сычев А.С.</v>
      </c>
      <c r="V9" s="366"/>
    </row>
    <row r="10" spans="1:22">
      <c r="A10" s="311"/>
      <c r="B10" s="87"/>
      <c r="C10" s="65" t="s">
        <v>36</v>
      </c>
      <c r="D10" s="104" t="s">
        <v>36</v>
      </c>
      <c r="E10" s="90" t="s">
        <v>36</v>
      </c>
      <c r="F10" s="65" t="s">
        <v>36</v>
      </c>
      <c r="G10" s="65"/>
      <c r="H10" s="312"/>
      <c r="I10" s="313"/>
      <c r="J10" s="314"/>
      <c r="K10" s="313"/>
      <c r="L10" s="315"/>
      <c r="M10" s="313"/>
      <c r="N10" s="314"/>
      <c r="O10" s="313"/>
      <c r="P10" s="316"/>
      <c r="Q10" s="313"/>
      <c r="R10" s="317"/>
      <c r="S10" s="92" t="s">
        <v>36</v>
      </c>
      <c r="T10" s="90"/>
      <c r="U10" s="289" t="s">
        <v>36</v>
      </c>
    </row>
    <row r="11" spans="1:22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</row>
    <row r="12" spans="1:22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</row>
  </sheetData>
  <mergeCells count="8">
    <mergeCell ref="A5:C5"/>
    <mergeCell ref="H5:L5"/>
    <mergeCell ref="H6:L6"/>
    <mergeCell ref="A4:C4"/>
    <mergeCell ref="A1:U1"/>
    <mergeCell ref="A2:U2"/>
    <mergeCell ref="A3:C3"/>
    <mergeCell ref="F3:N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Y29"/>
  <sheetViews>
    <sheetView workbookViewId="0">
      <selection activeCell="A9" sqref="A9:A11"/>
    </sheetView>
  </sheetViews>
  <sheetFormatPr defaultRowHeight="15"/>
  <cols>
    <col min="1" max="1" width="3.7109375" customWidth="1"/>
    <col min="2" max="2" width="7.7109375" customWidth="1"/>
    <col min="3" max="3" width="23" customWidth="1"/>
    <col min="4" max="4" width="12.42578125" customWidth="1"/>
    <col min="5" max="5" width="7.7109375" customWidth="1"/>
    <col min="6" max="6" width="16" customWidth="1"/>
    <col min="7" max="7" width="25.28515625" customWidth="1"/>
    <col min="8" max="8" width="7.28515625" customWidth="1"/>
    <col min="9" max="9" width="7.42578125" customWidth="1"/>
    <col min="10" max="10" width="7.7109375" customWidth="1"/>
    <col min="11" max="11" width="7" customWidth="1"/>
    <col min="12" max="12" width="8.7109375" customWidth="1"/>
    <col min="18" max="18" width="6.42578125" customWidth="1"/>
    <col min="19" max="19" width="7" customWidth="1"/>
    <col min="22" max="22" width="5.5703125" customWidth="1"/>
    <col min="23" max="23" width="7.7109375" customWidth="1"/>
    <col min="25" max="25" width="20.7109375" customWidth="1"/>
  </cols>
  <sheetData>
    <row r="1" spans="1:25" ht="25.5">
      <c r="A1" s="484" t="s">
        <v>1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  <c r="V1" s="484"/>
      <c r="W1" s="484"/>
      <c r="X1" s="484"/>
      <c r="Y1" s="484"/>
    </row>
    <row r="2" spans="1:25" ht="25.5">
      <c r="A2" s="485" t="s">
        <v>3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5"/>
      <c r="Q2" s="485"/>
      <c r="R2" s="485"/>
      <c r="S2" s="485"/>
      <c r="T2" s="485"/>
      <c r="U2" s="485"/>
      <c r="V2" s="485"/>
      <c r="W2" s="485"/>
      <c r="X2" s="485"/>
      <c r="Y2" s="485"/>
    </row>
    <row r="3" spans="1:25" ht="22.5">
      <c r="A3" s="1"/>
      <c r="B3" s="160"/>
      <c r="C3" s="160"/>
      <c r="D3" s="160"/>
      <c r="E3" s="160"/>
      <c r="F3" s="160"/>
      <c r="G3" s="160"/>
      <c r="H3" s="497" t="s">
        <v>5</v>
      </c>
      <c r="I3" s="497"/>
      <c r="J3" s="497"/>
      <c r="K3" s="497"/>
      <c r="L3" s="497"/>
      <c r="M3" s="497"/>
      <c r="N3" s="497"/>
      <c r="O3" s="497"/>
      <c r="P3" s="497"/>
      <c r="Q3" s="160"/>
      <c r="R3" s="160"/>
      <c r="S3" s="160"/>
      <c r="T3" s="160"/>
      <c r="U3" s="160"/>
      <c r="V3" s="160"/>
      <c r="W3" s="160"/>
      <c r="X3" s="160"/>
    </row>
    <row r="4" spans="1:25">
      <c r="A4" s="1"/>
      <c r="B4" s="1"/>
      <c r="C4" s="1"/>
      <c r="D4" s="1"/>
      <c r="E4" s="1"/>
      <c r="F4" s="1"/>
      <c r="G4" s="1"/>
      <c r="H4" s="257"/>
      <c r="I4" s="319"/>
      <c r="J4" s="257"/>
      <c r="K4" s="319"/>
      <c r="L4" s="257"/>
      <c r="M4" s="319"/>
      <c r="N4" s="257"/>
      <c r="O4" s="319"/>
      <c r="P4" s="257"/>
      <c r="Q4" s="319"/>
      <c r="R4" s="319"/>
      <c r="S4" s="257"/>
      <c r="T4" s="319"/>
      <c r="U4" s="257"/>
      <c r="V4" s="6"/>
      <c r="W4" s="257"/>
      <c r="X4" s="294"/>
    </row>
    <row r="5" spans="1:25" ht="18.75">
      <c r="A5" s="1"/>
      <c r="B5" s="292"/>
      <c r="C5" s="292"/>
      <c r="D5" s="292"/>
      <c r="E5" s="292"/>
      <c r="F5" s="292"/>
      <c r="G5" s="292"/>
      <c r="H5" s="482" t="s">
        <v>339</v>
      </c>
      <c r="I5" s="482"/>
      <c r="J5" s="482"/>
      <c r="K5" s="482"/>
      <c r="L5" s="482"/>
      <c r="M5" s="293"/>
      <c r="N5" s="294"/>
      <c r="O5" s="293"/>
      <c r="P5" s="294"/>
      <c r="Q5" s="293"/>
      <c r="R5" s="293"/>
      <c r="S5" s="294"/>
      <c r="T5" s="293"/>
      <c r="U5" s="294"/>
      <c r="V5" s="4" t="s">
        <v>8</v>
      </c>
      <c r="W5" s="294"/>
      <c r="X5" s="294"/>
    </row>
    <row r="6" spans="1:25" ht="18.75">
      <c r="A6" s="7" t="s">
        <v>340</v>
      </c>
      <c r="B6" s="292"/>
      <c r="C6" s="292"/>
      <c r="D6" s="292"/>
      <c r="E6" s="292"/>
      <c r="F6" s="292"/>
      <c r="G6" s="292"/>
      <c r="H6" s="483" t="s">
        <v>51</v>
      </c>
      <c r="I6" s="483"/>
      <c r="J6" s="483"/>
      <c r="K6" s="483"/>
      <c r="L6" s="483"/>
      <c r="M6" s="293"/>
      <c r="N6" s="294"/>
      <c r="O6" s="293"/>
      <c r="P6" s="294"/>
      <c r="Q6" s="293"/>
      <c r="R6" s="293"/>
      <c r="S6" s="294"/>
      <c r="T6" s="293"/>
      <c r="U6" s="294"/>
      <c r="V6" s="6" t="s">
        <v>10</v>
      </c>
      <c r="W6" s="294"/>
      <c r="X6" s="294"/>
    </row>
    <row r="7" spans="1:25">
      <c r="A7" s="1" t="s">
        <v>341</v>
      </c>
      <c r="B7" s="298"/>
      <c r="C7" s="298"/>
      <c r="D7" s="298"/>
      <c r="E7" s="298"/>
      <c r="F7" s="298"/>
      <c r="G7" s="298"/>
      <c r="H7" s="298"/>
      <c r="I7" s="299"/>
      <c r="J7" s="300"/>
      <c r="K7" s="301"/>
      <c r="L7" s="301"/>
      <c r="M7" s="302"/>
      <c r="N7" s="303"/>
      <c r="O7" s="304"/>
      <c r="P7" s="303"/>
      <c r="Q7" s="304"/>
      <c r="R7" s="304"/>
      <c r="S7" s="303"/>
      <c r="T7" s="304"/>
      <c r="U7" s="303"/>
      <c r="V7" s="303"/>
      <c r="W7" s="303"/>
      <c r="X7" s="311"/>
    </row>
    <row r="8" spans="1:25" ht="22.5" customHeight="1">
      <c r="A8" s="305" t="s">
        <v>17</v>
      </c>
      <c r="B8" s="305" t="s">
        <v>231</v>
      </c>
      <c r="C8" s="310" t="s">
        <v>19</v>
      </c>
      <c r="D8" s="305" t="s">
        <v>338</v>
      </c>
      <c r="E8" s="305" t="s">
        <v>314</v>
      </c>
      <c r="F8" s="310" t="s">
        <v>22</v>
      </c>
      <c r="G8" s="310" t="s">
        <v>235</v>
      </c>
      <c r="H8" s="308">
        <v>60</v>
      </c>
      <c r="I8" s="309" t="s">
        <v>298</v>
      </c>
      <c r="J8" s="308" t="s">
        <v>334</v>
      </c>
      <c r="K8" s="309" t="s">
        <v>298</v>
      </c>
      <c r="L8" s="308" t="s">
        <v>335</v>
      </c>
      <c r="M8" s="309" t="s">
        <v>298</v>
      </c>
      <c r="N8" s="308" t="s">
        <v>342</v>
      </c>
      <c r="O8" s="309" t="s">
        <v>298</v>
      </c>
      <c r="P8" s="308" t="s">
        <v>333</v>
      </c>
      <c r="Q8" s="309" t="s">
        <v>298</v>
      </c>
      <c r="R8" s="490">
        <v>1000</v>
      </c>
      <c r="S8" s="491"/>
      <c r="T8" s="309" t="s">
        <v>298</v>
      </c>
      <c r="U8" s="308" t="s">
        <v>336</v>
      </c>
      <c r="V8" s="320" t="s">
        <v>337</v>
      </c>
      <c r="W8" s="321" t="s">
        <v>26</v>
      </c>
      <c r="X8" s="492" t="s">
        <v>27</v>
      </c>
      <c r="Y8" s="492"/>
    </row>
    <row r="9" spans="1:25">
      <c r="A9" s="357">
        <v>1</v>
      </c>
      <c r="B9" s="68">
        <v>627</v>
      </c>
      <c r="C9" s="322" t="str">
        <f>IF(B9=0," ",VLOOKUP(B9,[2]Спортсмены!B$1:H$65536,2,FALSE))</f>
        <v>Коршаков Дмитрий</v>
      </c>
      <c r="D9" s="367">
        <f>IF(B9=0," ",VLOOKUP($B9,[2]Спортсмены!$B$1:$H$65536,3,FALSE))</f>
        <v>35065</v>
      </c>
      <c r="E9" s="68" t="str">
        <f>IF(B9=0," ",IF(VLOOKUP($B9,[2]Спортсмены!$B$1:$H$65536,4,FALSE)=0," ",VLOOKUP($B9,[2]Спортсмены!$B$1:$H$65536,4,FALSE)))</f>
        <v>1р</v>
      </c>
      <c r="F9" s="322" t="str">
        <f>IF(B9=0," ",VLOOKUP($B9,[2]Спортсмены!$B$1:$H$65536,5,FALSE))</f>
        <v>Псковская</v>
      </c>
      <c r="G9" s="322" t="str">
        <f>IF(B9=0," ",VLOOKUP($B9,[2]Спортсмены!$B$1:$H$65536,6,FALSE))</f>
        <v>Псков, Юность</v>
      </c>
      <c r="H9" s="360">
        <v>8.9583333333333333E-5</v>
      </c>
      <c r="I9" s="361">
        <v>637</v>
      </c>
      <c r="J9" s="368">
        <v>5.75</v>
      </c>
      <c r="K9" s="361">
        <v>533</v>
      </c>
      <c r="L9" s="363">
        <v>9.82</v>
      </c>
      <c r="M9" s="361">
        <v>475</v>
      </c>
      <c r="N9" s="363">
        <v>9.4499999999999993</v>
      </c>
      <c r="O9" s="361">
        <v>650</v>
      </c>
      <c r="P9" s="369">
        <v>162</v>
      </c>
      <c r="Q9" s="369">
        <v>480</v>
      </c>
      <c r="R9" s="493" t="s">
        <v>343</v>
      </c>
      <c r="S9" s="494"/>
      <c r="T9" s="361">
        <v>780</v>
      </c>
      <c r="U9" s="365">
        <v>3555</v>
      </c>
      <c r="V9" s="305">
        <v>1</v>
      </c>
      <c r="W9" s="321" t="s">
        <v>66</v>
      </c>
      <c r="X9" s="495" t="str">
        <f>IF(B9=0," ",VLOOKUP($B9,[2]Спортсмены!$B$1:$H$65536,7,FALSE))</f>
        <v>Нестерова И.А., Михайлов Д.А.</v>
      </c>
      <c r="Y9" s="496"/>
    </row>
    <row r="10" spans="1:25">
      <c r="A10" s="357">
        <v>2</v>
      </c>
      <c r="B10" s="68">
        <v>628</v>
      </c>
      <c r="C10" s="322" t="str">
        <f>IF(B10=0," ",VLOOKUP(B10,[2]Спортсмены!B$1:H$65536,2,FALSE))</f>
        <v>Иванов Кирилл</v>
      </c>
      <c r="D10" s="367">
        <f>IF(B10=0," ",VLOOKUP($B10,[2]Спортсмены!$B$1:$H$65536,3,FALSE))</f>
        <v>35252</v>
      </c>
      <c r="E10" s="68" t="str">
        <f>IF(B10=0," ",IF(VLOOKUP($B10,[2]Спортсмены!$B$1:$H$65536,4,FALSE)=0," ",VLOOKUP($B10,[2]Спортсмены!$B$1:$H$65536,4,FALSE)))</f>
        <v>1р</v>
      </c>
      <c r="F10" s="322" t="str">
        <f>IF(B10=0," ",VLOOKUP($B10,[2]Спортсмены!$B$1:$H$65536,5,FALSE))</f>
        <v>Псковская</v>
      </c>
      <c r="G10" s="322" t="str">
        <f>IF(B10=0," ",VLOOKUP($B10,[2]Спортсмены!$B$1:$H$65536,6,FALSE))</f>
        <v>Псков, Юность</v>
      </c>
      <c r="H10" s="360">
        <v>9.3634259259259248E-5</v>
      </c>
      <c r="I10" s="361">
        <v>534</v>
      </c>
      <c r="J10" s="368">
        <v>5.14</v>
      </c>
      <c r="K10" s="361">
        <v>409</v>
      </c>
      <c r="L10" s="363">
        <v>8.51</v>
      </c>
      <c r="M10" s="361">
        <v>397</v>
      </c>
      <c r="N10" s="363">
        <v>9.75</v>
      </c>
      <c r="O10" s="361">
        <v>589</v>
      </c>
      <c r="P10" s="369">
        <v>171</v>
      </c>
      <c r="Q10" s="369">
        <v>552</v>
      </c>
      <c r="R10" s="488" t="s">
        <v>344</v>
      </c>
      <c r="S10" s="489"/>
      <c r="T10" s="361">
        <v>584</v>
      </c>
      <c r="U10" s="365">
        <v>3065</v>
      </c>
      <c r="V10" s="305">
        <v>2</v>
      </c>
      <c r="W10" s="321" t="s">
        <v>135</v>
      </c>
      <c r="X10" s="370" t="str">
        <f>IF(B10=0," ",VLOOKUP($B10,[2]Спортсмены!$B$1:$H$65536,7,FALSE))</f>
        <v>Голубева Т.И.</v>
      </c>
      <c r="Y10" s="370"/>
    </row>
    <row r="11" spans="1:25">
      <c r="A11" s="357">
        <v>3</v>
      </c>
      <c r="B11" s="68">
        <v>311</v>
      </c>
      <c r="C11" s="322" t="str">
        <f>IF(B11=0," ",VLOOKUP(B11,[2]Спортсмены!B$1:H$65536,2,FALSE))</f>
        <v>Припузов Алексей</v>
      </c>
      <c r="D11" s="367">
        <f>IF(B11=0," ",VLOOKUP($B11,[2]Спортсмены!$B$1:$H$65536,3,FALSE))</f>
        <v>35357</v>
      </c>
      <c r="E11" s="68" t="str">
        <f>IF(B11=0," ",IF(VLOOKUP($B11,[2]Спортсмены!$B$1:$H$65536,4,FALSE)=0," ",VLOOKUP($B11,[2]Спортсмены!$B$1:$H$65536,4,FALSE)))</f>
        <v>2р</v>
      </c>
      <c r="F11" s="322" t="str">
        <f>IF(B11=0," ",VLOOKUP($B11,[2]Спортсмены!$B$1:$H$65536,5,FALSE))</f>
        <v>Вологодская</v>
      </c>
      <c r="G11" s="322" t="str">
        <f>IF(B11=0," ",VLOOKUP($B11,[2]Спортсмены!$B$1:$H$65536,6,FALSE))</f>
        <v>Вологда, ДЮСШ "Спартак"</v>
      </c>
      <c r="H11" s="360">
        <v>9.768518518518519E-5</v>
      </c>
      <c r="I11" s="361">
        <v>439</v>
      </c>
      <c r="J11" s="368">
        <v>5.15</v>
      </c>
      <c r="K11" s="361">
        <v>411</v>
      </c>
      <c r="L11" s="363">
        <v>8.7799999999999994</v>
      </c>
      <c r="M11" s="361">
        <v>413</v>
      </c>
      <c r="N11" s="363">
        <v>10.41</v>
      </c>
      <c r="O11" s="361">
        <v>466</v>
      </c>
      <c r="P11" s="369">
        <v>171</v>
      </c>
      <c r="Q11" s="369">
        <v>552</v>
      </c>
      <c r="R11" s="488" t="s">
        <v>345</v>
      </c>
      <c r="S11" s="489"/>
      <c r="T11" s="361">
        <v>579</v>
      </c>
      <c r="U11" s="365">
        <v>2860</v>
      </c>
      <c r="V11" s="305">
        <v>3</v>
      </c>
      <c r="W11" s="321" t="s">
        <v>346</v>
      </c>
      <c r="X11" s="370" t="str">
        <f>IF(B11=0," ",VLOOKUP($B11,[2]Спортсмены!$B$1:$H$65536,7,FALSE))</f>
        <v>Волков В.Н.</v>
      </c>
      <c r="Y11" s="370"/>
    </row>
    <row r="12" spans="1:25" ht="18.75">
      <c r="A12" s="323"/>
      <c r="B12" s="323"/>
      <c r="C12" s="324" t="s">
        <v>36</v>
      </c>
      <c r="D12" s="325" t="s">
        <v>36</v>
      </c>
      <c r="E12" s="326" t="s">
        <v>36</v>
      </c>
      <c r="F12" s="324" t="s">
        <v>36</v>
      </c>
      <c r="G12" s="324"/>
      <c r="H12" s="323"/>
      <c r="I12" s="327"/>
      <c r="J12" s="328"/>
      <c r="K12" s="327"/>
      <c r="L12" s="323"/>
      <c r="M12" s="327"/>
      <c r="N12" s="323"/>
      <c r="O12" s="327"/>
      <c r="P12" s="323"/>
      <c r="Q12" s="327"/>
      <c r="R12" s="327"/>
      <c r="S12" s="329"/>
      <c r="T12" s="327"/>
      <c r="U12" s="330"/>
      <c r="V12" s="326" t="s">
        <v>36</v>
      </c>
      <c r="W12" s="326" t="s">
        <v>36</v>
      </c>
      <c r="X12" s="324" t="s">
        <v>36</v>
      </c>
      <c r="Y12" s="324"/>
    </row>
    <row r="13" spans="1:25" ht="18">
      <c r="A13" s="162"/>
      <c r="B13" s="162"/>
      <c r="C13" s="162"/>
      <c r="D13" s="162"/>
      <c r="E13" s="162"/>
      <c r="F13" s="162"/>
      <c r="G13" s="162"/>
      <c r="H13" s="331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</row>
    <row r="14" spans="1:25" ht="18">
      <c r="A14" s="232"/>
      <c r="B14" s="232"/>
      <c r="C14" s="232"/>
      <c r="D14" s="232"/>
      <c r="E14" s="232"/>
      <c r="F14" s="23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232"/>
      <c r="S14" s="232"/>
      <c r="T14" s="232"/>
      <c r="U14" s="232"/>
      <c r="V14" s="232"/>
      <c r="W14" s="232"/>
      <c r="X14" s="232"/>
      <c r="Y14" s="232"/>
    </row>
    <row r="15" spans="1:25" ht="18">
      <c r="A15" s="232"/>
      <c r="B15" s="232"/>
      <c r="C15" s="232"/>
      <c r="D15" s="232"/>
      <c r="E15" s="232"/>
      <c r="F15" s="23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232"/>
      <c r="S15" s="232"/>
      <c r="T15" s="232"/>
      <c r="U15" s="232"/>
      <c r="V15" s="232"/>
      <c r="W15" s="232"/>
      <c r="X15" s="232"/>
      <c r="Y15" s="232"/>
    </row>
    <row r="16" spans="1:25" ht="18">
      <c r="A16" s="232"/>
      <c r="B16" s="232"/>
      <c r="C16" s="232"/>
      <c r="D16" s="232"/>
      <c r="E16" s="232"/>
      <c r="F16" s="23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232"/>
      <c r="S16" s="232"/>
      <c r="T16" s="232"/>
      <c r="U16" s="232"/>
      <c r="V16" s="232"/>
      <c r="W16" s="232"/>
      <c r="X16" s="232"/>
      <c r="Y16" s="232"/>
    </row>
    <row r="17" spans="1:25" ht="18">
      <c r="A17" s="232"/>
      <c r="B17" s="232"/>
      <c r="C17" s="232"/>
      <c r="D17" s="232"/>
      <c r="E17" s="232"/>
      <c r="F17" s="23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232"/>
      <c r="S17" s="232"/>
      <c r="T17" s="232"/>
      <c r="U17" s="232"/>
      <c r="V17" s="232"/>
      <c r="W17" s="232"/>
      <c r="X17" s="232"/>
      <c r="Y17" s="232"/>
    </row>
    <row r="18" spans="1:25" ht="18">
      <c r="A18" s="232"/>
      <c r="B18" s="162"/>
      <c r="C18" s="162"/>
      <c r="D18" s="162"/>
      <c r="E18" s="162"/>
      <c r="F18" s="162"/>
      <c r="G18" s="487" t="s">
        <v>347</v>
      </c>
      <c r="H18" s="487"/>
      <c r="I18" s="487"/>
      <c r="J18" s="487"/>
      <c r="K18" s="487"/>
      <c r="L18" s="487"/>
      <c r="M18" s="487"/>
      <c r="N18" s="487"/>
      <c r="O18" s="487"/>
      <c r="P18" s="487"/>
      <c r="Q18" s="487"/>
      <c r="R18" s="162"/>
      <c r="S18" s="162"/>
      <c r="T18" s="162"/>
      <c r="U18" s="162"/>
      <c r="V18" s="162"/>
      <c r="W18" s="162"/>
      <c r="X18" s="162"/>
      <c r="Y18" s="162"/>
    </row>
    <row r="19" spans="1:25" ht="18">
      <c r="A19" s="232"/>
      <c r="B19" s="162"/>
      <c r="C19" s="162"/>
      <c r="D19" s="162"/>
      <c r="E19" s="162"/>
      <c r="F19" s="162"/>
      <c r="G19" s="162"/>
      <c r="H19" s="162"/>
      <c r="I19" s="162"/>
      <c r="J19" s="33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</row>
    <row r="20" spans="1:25" ht="18">
      <c r="A20" s="218"/>
      <c r="B20" s="333"/>
      <c r="C20" s="333"/>
      <c r="D20" s="333"/>
      <c r="E20" s="333"/>
      <c r="F20" s="333"/>
      <c r="G20" s="162"/>
      <c r="H20" s="162"/>
      <c r="I20" s="162"/>
      <c r="J20" s="332"/>
      <c r="K20" s="162"/>
      <c r="L20" s="162"/>
      <c r="M20" s="162"/>
      <c r="N20" s="162"/>
      <c r="O20" s="162"/>
      <c r="P20" s="162"/>
      <c r="Q20" s="162"/>
      <c r="R20" s="333"/>
      <c r="S20" s="333"/>
      <c r="T20" s="333"/>
      <c r="U20" s="333"/>
      <c r="V20" s="333"/>
      <c r="W20" s="333"/>
      <c r="X20" s="333"/>
      <c r="Y20" s="333"/>
    </row>
    <row r="21" spans="1:25" ht="18">
      <c r="A21" s="63"/>
      <c r="G21" s="487" t="s">
        <v>348</v>
      </c>
      <c r="H21" s="487"/>
      <c r="I21" s="487"/>
      <c r="J21" s="487"/>
      <c r="K21" s="487"/>
      <c r="L21" s="487"/>
      <c r="M21" s="487"/>
      <c r="N21" s="487"/>
      <c r="O21" s="487"/>
      <c r="P21" s="487"/>
      <c r="Q21" s="487"/>
    </row>
    <row r="22" spans="1:25">
      <c r="A22" s="63"/>
    </row>
    <row r="23" spans="1:25">
      <c r="A23" s="63"/>
      <c r="R23" s="63"/>
      <c r="S23" s="63"/>
      <c r="T23" s="63"/>
      <c r="U23" s="63"/>
      <c r="V23" s="63"/>
      <c r="W23" s="63"/>
      <c r="X23" s="63"/>
      <c r="Y23" s="63"/>
    </row>
    <row r="24" spans="1:25">
      <c r="A24" s="63"/>
      <c r="R24" s="63"/>
      <c r="S24" s="63"/>
      <c r="T24" s="63"/>
      <c r="U24" s="63"/>
      <c r="V24" s="63"/>
      <c r="W24" s="63"/>
      <c r="X24" s="63"/>
      <c r="Y24" s="63"/>
    </row>
    <row r="25" spans="1:25">
      <c r="A25" s="63"/>
      <c r="R25" s="63"/>
      <c r="S25" s="63"/>
      <c r="T25" s="63"/>
      <c r="U25" s="63"/>
      <c r="V25" s="63"/>
      <c r="W25" s="63"/>
      <c r="X25" s="63"/>
      <c r="Y25" s="63"/>
    </row>
    <row r="26" spans="1:25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</row>
    <row r="27" spans="1:2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</row>
    <row r="28" spans="1:2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</row>
    <row r="29" spans="1: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</row>
  </sheetData>
  <mergeCells count="13">
    <mergeCell ref="A1:Y1"/>
    <mergeCell ref="A2:Y2"/>
    <mergeCell ref="H3:P3"/>
    <mergeCell ref="X8:Y8"/>
    <mergeCell ref="R9:S9"/>
    <mergeCell ref="X9:Y9"/>
    <mergeCell ref="H5:L5"/>
    <mergeCell ref="H6:L6"/>
    <mergeCell ref="G18:Q18"/>
    <mergeCell ref="G21:Q21"/>
    <mergeCell ref="R10:S10"/>
    <mergeCell ref="R11:S11"/>
    <mergeCell ref="R8:S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H13" sqref="H13"/>
    </sheetView>
  </sheetViews>
  <sheetFormatPr defaultRowHeight="15"/>
  <cols>
    <col min="2" max="2" width="57.28515625" customWidth="1"/>
    <col min="3" max="3" width="15.7109375" customWidth="1"/>
  </cols>
  <sheetData>
    <row r="1" spans="1:3" ht="18">
      <c r="A1" s="498" t="s">
        <v>349</v>
      </c>
      <c r="B1" s="498"/>
      <c r="C1" s="498"/>
    </row>
    <row r="2" spans="1:3" ht="18">
      <c r="A2" s="498" t="s">
        <v>350</v>
      </c>
      <c r="B2" s="498"/>
      <c r="C2" s="498"/>
    </row>
    <row r="3" spans="1:3" ht="15.75">
      <c r="A3" s="334"/>
      <c r="B3" s="335" t="s">
        <v>351</v>
      </c>
      <c r="C3" s="334"/>
    </row>
    <row r="4" spans="1:3">
      <c r="A4" s="464" t="s">
        <v>352</v>
      </c>
      <c r="B4" s="446"/>
      <c r="C4" s="446"/>
    </row>
    <row r="5" spans="1:3">
      <c r="B5" s="336" t="s">
        <v>10</v>
      </c>
    </row>
    <row r="6" spans="1:3" ht="18.75">
      <c r="B6" s="337" t="s">
        <v>353</v>
      </c>
    </row>
    <row r="7" spans="1:3" ht="20.25">
      <c r="A7" s="318" t="s">
        <v>230</v>
      </c>
      <c r="B7" s="318" t="s">
        <v>354</v>
      </c>
      <c r="C7" s="318" t="s">
        <v>26</v>
      </c>
    </row>
    <row r="8" spans="1:3" ht="44.25">
      <c r="A8" s="338">
        <v>1</v>
      </c>
      <c r="B8" s="339" t="s">
        <v>355</v>
      </c>
      <c r="C8" s="340">
        <v>530</v>
      </c>
    </row>
    <row r="9" spans="1:3" ht="44.25">
      <c r="A9" s="341">
        <v>2</v>
      </c>
      <c r="B9" s="342" t="s">
        <v>356</v>
      </c>
      <c r="C9" s="343">
        <v>512</v>
      </c>
    </row>
    <row r="10" spans="1:3" ht="44.25">
      <c r="A10" s="344">
        <v>3</v>
      </c>
      <c r="B10" s="345" t="s">
        <v>357</v>
      </c>
      <c r="C10" s="346">
        <v>504</v>
      </c>
    </row>
    <row r="11" spans="1:3" ht="44.25">
      <c r="A11" s="347">
        <v>4</v>
      </c>
      <c r="B11" s="348" t="s">
        <v>358</v>
      </c>
      <c r="C11" s="349">
        <v>492</v>
      </c>
    </row>
    <row r="12" spans="1:3" ht="44.25">
      <c r="A12" s="347">
        <v>5</v>
      </c>
      <c r="B12" s="348" t="s">
        <v>359</v>
      </c>
      <c r="C12" s="349">
        <v>473</v>
      </c>
    </row>
    <row r="13" spans="1:3" ht="44.25">
      <c r="A13" s="347">
        <v>6</v>
      </c>
      <c r="B13" s="348" t="s">
        <v>360</v>
      </c>
      <c r="C13" s="350">
        <v>450</v>
      </c>
    </row>
    <row r="14" spans="1:3" ht="44.25">
      <c r="A14" s="347">
        <v>7</v>
      </c>
      <c r="B14" s="348" t="s">
        <v>361</v>
      </c>
      <c r="C14" s="349">
        <v>403</v>
      </c>
    </row>
    <row r="15" spans="1:3" ht="44.25">
      <c r="A15" s="347">
        <v>8</v>
      </c>
      <c r="B15" s="348" t="s">
        <v>362</v>
      </c>
      <c r="C15" s="349">
        <v>386</v>
      </c>
    </row>
    <row r="16" spans="1:3" ht="44.25">
      <c r="A16" s="347">
        <v>9</v>
      </c>
      <c r="B16" s="348" t="s">
        <v>363</v>
      </c>
      <c r="C16" s="349">
        <v>375</v>
      </c>
    </row>
    <row r="17" spans="1:3" ht="44.25">
      <c r="A17" s="347">
        <v>10</v>
      </c>
      <c r="B17" s="348" t="s">
        <v>364</v>
      </c>
      <c r="C17" s="349">
        <v>222</v>
      </c>
    </row>
    <row r="18" spans="1:3" ht="44.25">
      <c r="A18" s="347">
        <v>11</v>
      </c>
      <c r="B18" s="348" t="s">
        <v>365</v>
      </c>
      <c r="C18" s="349">
        <v>122</v>
      </c>
    </row>
  </sheetData>
  <mergeCells count="3">
    <mergeCell ref="A1:C1"/>
    <mergeCell ref="A2:C2"/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4"/>
  <sheetViews>
    <sheetView topLeftCell="A73" workbookViewId="0">
      <selection activeCell="A14" sqref="A14:A33"/>
    </sheetView>
  </sheetViews>
  <sheetFormatPr defaultRowHeight="15"/>
  <cols>
    <col min="1" max="2" width="6.85546875" customWidth="1"/>
    <col min="3" max="3" width="24.42578125" customWidth="1"/>
    <col min="4" max="4" width="11.140625" customWidth="1"/>
    <col min="5" max="5" width="6" customWidth="1"/>
    <col min="6" max="6" width="20.140625" customWidth="1"/>
    <col min="7" max="7" width="26.28515625" customWidth="1"/>
    <col min="8" max="8" width="6.85546875" style="72" customWidth="1"/>
    <col min="9" max="9" width="8" style="72" customWidth="1"/>
    <col min="10" max="11" width="6.85546875" customWidth="1"/>
    <col min="12" max="12" width="26.85546875" customWidth="1"/>
  </cols>
  <sheetData>
    <row r="1" spans="1:12" ht="20.25">
      <c r="A1" s="383" t="s">
        <v>3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</row>
    <row r="2" spans="1:12" ht="18">
      <c r="A2" s="1" t="s">
        <v>67</v>
      </c>
      <c r="B2" s="2"/>
      <c r="C2" s="2"/>
      <c r="D2" s="2"/>
      <c r="E2" s="2"/>
      <c r="F2" s="2" t="s">
        <v>5</v>
      </c>
      <c r="G2" s="2"/>
      <c r="H2" s="2"/>
      <c r="I2" s="2"/>
      <c r="J2" s="2"/>
      <c r="K2" s="2"/>
      <c r="L2" s="2"/>
    </row>
    <row r="3" spans="1:12" ht="15.75">
      <c r="A3" s="1" t="s">
        <v>68</v>
      </c>
      <c r="B3" s="3"/>
      <c r="C3" s="3"/>
      <c r="D3" s="3"/>
      <c r="E3" s="3"/>
      <c r="F3" s="384" t="s">
        <v>69</v>
      </c>
      <c r="G3" s="384"/>
      <c r="H3" s="3"/>
      <c r="I3"/>
      <c r="K3" s="4" t="s">
        <v>8</v>
      </c>
    </row>
    <row r="4" spans="1:12">
      <c r="A4" s="1" t="s">
        <v>70</v>
      </c>
      <c r="B4" s="4"/>
      <c r="C4" s="5"/>
      <c r="F4" s="1"/>
      <c r="G4" s="1"/>
      <c r="H4" s="6"/>
      <c r="I4" s="6"/>
      <c r="J4" s="6"/>
      <c r="K4" s="6" t="s">
        <v>10</v>
      </c>
      <c r="L4" s="6"/>
    </row>
    <row r="5" spans="1:12" ht="18.75">
      <c r="A5" s="7" t="s">
        <v>71</v>
      </c>
      <c r="B5" s="4"/>
      <c r="C5" s="4"/>
      <c r="E5" s="8"/>
      <c r="F5" s="1"/>
      <c r="G5" s="1"/>
      <c r="H5" s="8"/>
      <c r="I5" s="385" t="s">
        <v>12</v>
      </c>
      <c r="J5" s="385"/>
      <c r="K5" s="9"/>
      <c r="L5" s="6" t="s">
        <v>72</v>
      </c>
    </row>
    <row r="6" spans="1:12">
      <c r="A6" s="1" t="s">
        <v>73</v>
      </c>
      <c r="B6" s="96"/>
      <c r="C6" s="96"/>
      <c r="D6" s="76"/>
      <c r="E6" s="10"/>
      <c r="F6" s="1"/>
      <c r="G6" s="1"/>
      <c r="H6" s="11"/>
      <c r="I6" s="378" t="s">
        <v>15</v>
      </c>
      <c r="J6" s="378"/>
      <c r="K6" s="12"/>
      <c r="L6" s="6" t="s">
        <v>74</v>
      </c>
    </row>
    <row r="7" spans="1:12">
      <c r="A7" s="379" t="s">
        <v>17</v>
      </c>
      <c r="B7" s="379" t="s">
        <v>18</v>
      </c>
      <c r="C7" s="379" t="s">
        <v>19</v>
      </c>
      <c r="D7" s="372" t="s">
        <v>20</v>
      </c>
      <c r="E7" s="372" t="s">
        <v>21</v>
      </c>
      <c r="F7" s="372" t="s">
        <v>22</v>
      </c>
      <c r="G7" s="372" t="s">
        <v>23</v>
      </c>
      <c r="H7" s="380" t="s">
        <v>24</v>
      </c>
      <c r="I7" s="381"/>
      <c r="J7" s="379" t="s">
        <v>25</v>
      </c>
      <c r="K7" s="372" t="s">
        <v>26</v>
      </c>
      <c r="L7" s="374" t="s">
        <v>27</v>
      </c>
    </row>
    <row r="8" spans="1:12">
      <c r="A8" s="373"/>
      <c r="B8" s="373"/>
      <c r="C8" s="373"/>
      <c r="D8" s="373"/>
      <c r="E8" s="373"/>
      <c r="F8" s="373"/>
      <c r="G8" s="373"/>
      <c r="H8" s="14" t="s">
        <v>28</v>
      </c>
      <c r="I8" s="14" t="s">
        <v>29</v>
      </c>
      <c r="J8" s="373"/>
      <c r="K8" s="373"/>
      <c r="L8" s="375"/>
    </row>
    <row r="9" spans="1:12">
      <c r="A9" s="15"/>
      <c r="B9" s="15"/>
      <c r="C9" s="15"/>
      <c r="D9" s="16"/>
      <c r="E9" s="15"/>
      <c r="F9" s="376" t="s">
        <v>30</v>
      </c>
      <c r="G9" s="376"/>
      <c r="H9" s="17"/>
      <c r="I9" s="18"/>
    </row>
    <row r="10" spans="1:12">
      <c r="A10" s="19">
        <v>1</v>
      </c>
      <c r="B10" s="20">
        <v>294</v>
      </c>
      <c r="C10" s="21" t="str">
        <f>IF(B10=0," ",VLOOKUP(B10,[1]Женщины!B$1:H$65536,2,FALSE))</f>
        <v>Киселева Валентина</v>
      </c>
      <c r="D10" s="22">
        <f>IF(B10=0," ",VLOOKUP($B10,[1]Женщины!$B$1:$H$65536,3,FALSE))</f>
        <v>1995</v>
      </c>
      <c r="E10" s="23" t="str">
        <f>IF(B10=0," ",IF(VLOOKUP($B10,[1]Женщины!$B$1:$H$65536,4,FALSE)=0," ",VLOOKUP($B10,[1]Женщины!$B$1:$H$65536,4,FALSE)))</f>
        <v>КМС</v>
      </c>
      <c r="F10" s="21" t="str">
        <f>IF(B10=0," ",VLOOKUP($B10,[1]Женщины!$B$1:$H$65536,5,FALSE))</f>
        <v>Вологодская</v>
      </c>
      <c r="G10" s="21" t="str">
        <f>IF(B10=0," ",VLOOKUP($B10,[1]Женщины!$B$1:$H$65536,6,FALSE))</f>
        <v>Череповец, ДЮСШ-2</v>
      </c>
      <c r="H10" s="31">
        <v>3.0717592592592591E-4</v>
      </c>
      <c r="I10" s="28">
        <v>3.0196759259259261E-4</v>
      </c>
      <c r="J10" s="26" t="str">
        <f>IF(H10=0," ",IF(H10&lt;=[1]Разряды!$D$31,[1]Разряды!$D$3,IF(H10&lt;=[1]Разряды!$E$31,[1]Разряды!$E$3,IF(H10&lt;=[1]Разряды!$F$31,[1]Разряды!$F$3,IF(H10&lt;=[1]Разряды!$G$31,[1]Разряды!$G$3,IF(H10&lt;=[1]Разряды!$H$31,[1]Разряды!$H$3,IF(H10&lt;=[1]Разряды!$I$31,[1]Разряды!$I$3,IF(H10&lt;=[1]Разряды!$J$31,[1]Разряды!$J$3,"б/р"))))))))</f>
        <v>1р</v>
      </c>
      <c r="K10" s="26">
        <v>20</v>
      </c>
      <c r="L10" s="21" t="str">
        <f>IF(B10=0," ",VLOOKUP($B10,[1]Женщины!$B$1:$H$65536,7,FALSE))</f>
        <v>Полторацкий С.В.</v>
      </c>
    </row>
    <row r="11" spans="1:12">
      <c r="A11" s="19">
        <v>2</v>
      </c>
      <c r="B11" s="20">
        <v>395</v>
      </c>
      <c r="C11" s="21" t="str">
        <f>IF(B11=0," ",VLOOKUP(B11,[1]Женщины!B$1:H$65536,2,FALSE))</f>
        <v>Мохунь Арина</v>
      </c>
      <c r="D11" s="27">
        <f>IF(B11=0," ",VLOOKUP($B11,[1]Женщины!$B$1:$H$65536,3,FALSE))</f>
        <v>35359</v>
      </c>
      <c r="E11" s="23" t="str">
        <f>IF(B11=0," ",IF(VLOOKUP($B11,[1]Женщины!$B$1:$H$65536,4,FALSE)=0," ",VLOOKUP($B11,[1]Женщины!$B$1:$H$65536,4,FALSE)))</f>
        <v>КМС</v>
      </c>
      <c r="F11" s="21" t="str">
        <f>IF(B11=0," ",VLOOKUP($B11,[1]Женщины!$B$1:$H$65536,5,FALSE))</f>
        <v>респ-ка Карелия</v>
      </c>
      <c r="G11" s="21" t="str">
        <f>IF(B11=0," ",VLOOKUP($B11,[1]Женщины!$B$1:$H$65536,6,FALSE))</f>
        <v>СДЮСШОР-3</v>
      </c>
      <c r="H11" s="31">
        <v>3.1145833333333335E-4</v>
      </c>
      <c r="I11" s="28">
        <v>3.0694444444444443E-4</v>
      </c>
      <c r="J11" s="26" t="str">
        <f>IF(H11=0," ",IF(H11&lt;=[1]Разряды!$D$31,[1]Разряды!$D$3,IF(H11&lt;=[1]Разряды!$E$31,[1]Разряды!$E$3,IF(H11&lt;=[1]Разряды!$F$31,[1]Разряды!$F$3,IF(H11&lt;=[1]Разряды!$G$31,[1]Разряды!$G$3,IF(H11&lt;=[1]Разряды!$H$31,[1]Разряды!$H$3,IF(H11&lt;=[1]Разряды!$I$31,[1]Разряды!$I$3,IF(H11&lt;=[1]Разряды!$J$31,[1]Разряды!$J$3,"б/р"))))))))</f>
        <v>1р</v>
      </c>
      <c r="K11" s="16">
        <v>17</v>
      </c>
      <c r="L11" s="21" t="str">
        <f>IF(B11=0," ",VLOOKUP($B11,[1]Женщины!$B$1:$H$65536,7,FALSE))</f>
        <v>Ушинская Е.К.</v>
      </c>
    </row>
    <row r="12" spans="1:12">
      <c r="A12" s="19">
        <v>3</v>
      </c>
      <c r="B12" s="20">
        <v>171</v>
      </c>
      <c r="C12" s="21" t="str">
        <f>IF(B12=0," ",VLOOKUP(B12,[1]Женщины!B$1:H$65536,2,FALSE))</f>
        <v>Кузнецова Кристина</v>
      </c>
      <c r="D12" s="27">
        <f>IF(B12=0," ",VLOOKUP($B12,[1]Женщины!$B$1:$H$65536,3,FALSE))</f>
        <v>34900</v>
      </c>
      <c r="E12" s="23" t="str">
        <f>IF(B12=0," ",IF(VLOOKUP($B12,[1]Женщины!$B$1:$H$65536,4,FALSE)=0," ",VLOOKUP($B12,[1]Женщины!$B$1:$H$65536,4,FALSE)))</f>
        <v>КМС</v>
      </c>
      <c r="F12" s="21" t="str">
        <f>IF(B12=0," ",VLOOKUP($B12,[1]Женщины!$B$1:$H$65536,5,FALSE))</f>
        <v>Архангельская</v>
      </c>
      <c r="G12" s="21" t="str">
        <f>IF(B12=0," ",VLOOKUP($B12,[1]Женщины!$B$1:$H$65536,6,FALSE))</f>
        <v>Коряжма, ДЮСШ-35</v>
      </c>
      <c r="H12" s="31">
        <v>3.1180555555555557E-4</v>
      </c>
      <c r="I12" s="28">
        <v>3.1064814814814811E-4</v>
      </c>
      <c r="J12" s="26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1р</v>
      </c>
      <c r="K12" s="16">
        <v>15</v>
      </c>
      <c r="L12" s="21" t="str">
        <f>IF(B12=0," ",VLOOKUP($B12,[1]Женщины!$B$1:$H$65536,7,FALSE))</f>
        <v>Казанцев Л.А.</v>
      </c>
    </row>
    <row r="13" spans="1:12">
      <c r="A13" s="29">
        <v>4</v>
      </c>
      <c r="B13" s="20">
        <v>463</v>
      </c>
      <c r="C13" s="21" t="str">
        <f>IF(B13=0," ",VLOOKUP(B13,[1]Женщины!B$1:H$65536,2,FALSE))</f>
        <v>Беднова Анастасия</v>
      </c>
      <c r="D13" s="22">
        <f>IF(B13=0," ",VLOOKUP($B13,[1]Женщины!$B$1:$H$65536,3,FALSE))</f>
        <v>1996</v>
      </c>
      <c r="E13" s="23" t="str">
        <f>IF(B13=0," ",IF(VLOOKUP($B13,[1]Женщины!$B$1:$H$65536,4,FALSE)=0," ",VLOOKUP($B13,[1]Женщины!$B$1:$H$65536,4,FALSE)))</f>
        <v>1р</v>
      </c>
      <c r="F13" s="21" t="str">
        <f>IF(B13=0," ",VLOOKUP($B13,[1]Женщины!$B$1:$H$65536,5,FALSE))</f>
        <v>Владимирская</v>
      </c>
      <c r="G13" s="21" t="str">
        <f>IF(B13=0," ",VLOOKUP($B13,[1]Женщины!$B$1:$H$65536,6,FALSE))</f>
        <v>Муром, КСДЮСШОР, Ока</v>
      </c>
      <c r="H13" s="31">
        <v>3.1331018518518519E-4</v>
      </c>
      <c r="I13" s="28">
        <v>3.1759259259259262E-4</v>
      </c>
      <c r="J13" s="26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2р</v>
      </c>
      <c r="K13" s="16">
        <v>14</v>
      </c>
      <c r="L13" s="21" t="str">
        <f>IF(B13=0," ",VLOOKUP($B13,[1]Женщины!$B$1:$H$65536,7,FALSE))</f>
        <v>Салов С.Г.</v>
      </c>
    </row>
    <row r="14" spans="1:12">
      <c r="A14" s="29">
        <v>5</v>
      </c>
      <c r="B14" s="20">
        <v>218</v>
      </c>
      <c r="C14" s="21" t="str">
        <f>IF(B14=0," ",VLOOKUP(B14,[1]Женщины!B$1:H$65536,2,FALSE))</f>
        <v>Дранишникова Светлана</v>
      </c>
      <c r="D14" s="27">
        <f>IF(B14=0," ",VLOOKUP($B14,[1]Женщины!$B$1:$H$65536,3,FALSE))</f>
        <v>35206</v>
      </c>
      <c r="E14" s="23" t="str">
        <f>IF(B14=0," ",IF(VLOOKUP($B14,[1]Женщины!$B$1:$H$65536,4,FALSE)=0," ",VLOOKUP($B14,[1]Женщины!$B$1:$H$65536,4,FALSE)))</f>
        <v>1р</v>
      </c>
      <c r="F14" s="21" t="str">
        <f>IF(B14=0," ",VLOOKUP($B14,[1]Женщины!$B$1:$H$65536,5,FALSE))</f>
        <v>Костромская</v>
      </c>
      <c r="G14" s="21" t="str">
        <f>IF(B14=0," ",VLOOKUP($B14,[1]Женщины!$B$1:$H$65536,6,FALSE))</f>
        <v>Шарья, СДЮСШОР</v>
      </c>
      <c r="H14" s="31">
        <v>3.1331018518518519E-4</v>
      </c>
      <c r="I14" s="24"/>
      <c r="J14" s="26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2р</v>
      </c>
      <c r="K14" s="16">
        <v>13</v>
      </c>
      <c r="L14" s="30" t="str">
        <f>IF(B14=0," ",VLOOKUP($B14,[1]Женщины!$B$1:$H$65536,7,FALSE))</f>
        <v>Александрова Л.Б., Аскеров А.М.</v>
      </c>
    </row>
    <row r="15" spans="1:12">
      <c r="A15" s="29">
        <v>6</v>
      </c>
      <c r="B15" s="20">
        <v>459</v>
      </c>
      <c r="C15" s="21" t="str">
        <f>IF(B15=0," ",VLOOKUP(B15,[1]Женщины!B$1:H$65536,2,FALSE))</f>
        <v>Омелянчук Анастасия</v>
      </c>
      <c r="D15" s="22">
        <f>IF(B15=0," ",VLOOKUP($B15,[1]Женщины!$B$1:$H$65536,3,FALSE))</f>
        <v>1995</v>
      </c>
      <c r="E15" s="23" t="str">
        <f>IF(B15=0," ",IF(VLOOKUP($B15,[1]Женщины!$B$1:$H$65536,4,FALSE)=0," ",VLOOKUP($B15,[1]Женщины!$B$1:$H$65536,4,FALSE)))</f>
        <v>1р</v>
      </c>
      <c r="F15" s="21" t="str">
        <f>IF(B15=0," ",VLOOKUP($B15,[1]Женщины!$B$1:$H$65536,5,FALSE))</f>
        <v>Мурманская</v>
      </c>
      <c r="G15" s="21" t="str">
        <f>IF(B15=0," ",VLOOKUP($B15,[1]Женщины!$B$1:$H$65536,6,FALSE))</f>
        <v>Мурманск, СДЮСШОР-4</v>
      </c>
      <c r="H15" s="31">
        <v>3.1620370370370369E-4</v>
      </c>
      <c r="I15" s="24"/>
      <c r="J15" s="26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2р</v>
      </c>
      <c r="K15" s="16">
        <v>12</v>
      </c>
      <c r="L15" s="21" t="str">
        <f>IF(B15=0," ",VLOOKUP($B15,[1]Женщины!$B$1:$H$65536,7,FALSE))</f>
        <v>Кацан В.В., Кацан Т.Н.</v>
      </c>
    </row>
    <row r="16" spans="1:12">
      <c r="A16" s="29">
        <v>7</v>
      </c>
      <c r="B16" s="20">
        <v>458</v>
      </c>
      <c r="C16" s="21" t="str">
        <f>IF(B16=0," ",VLOOKUP(B16,[1]Женщины!B$1:H$65536,2,FALSE))</f>
        <v>Сазанова Екатерина</v>
      </c>
      <c r="D16" s="22">
        <f>IF(B16=0," ",VLOOKUP($B16,[1]Женщины!$B$1:$H$65536,3,FALSE))</f>
        <v>1996</v>
      </c>
      <c r="E16" s="23" t="str">
        <f>IF(B16=0," ",IF(VLOOKUP($B16,[1]Женщины!$B$1:$H$65536,4,FALSE)=0," ",VLOOKUP($B16,[1]Женщины!$B$1:$H$65536,4,FALSE)))</f>
        <v>1р</v>
      </c>
      <c r="F16" s="21" t="str">
        <f>IF(B16=0," ",VLOOKUP($B16,[1]Женщины!$B$1:$H$65536,5,FALSE))</f>
        <v>Мурманская</v>
      </c>
      <c r="G16" s="21" t="str">
        <f>IF(B16=0," ",VLOOKUP($B16,[1]Женщины!$B$1:$H$65536,6,FALSE))</f>
        <v>Мурманск, СДЮСШОР-4</v>
      </c>
      <c r="H16" s="31">
        <v>3.1631944444444443E-4</v>
      </c>
      <c r="I16" s="24"/>
      <c r="J16" s="26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2р</v>
      </c>
      <c r="K16" s="16">
        <v>11</v>
      </c>
      <c r="L16" s="21" t="str">
        <f>IF(B16=0," ",VLOOKUP($B16,[1]Женщины!$B$1:$H$65536,7,FALSE))</f>
        <v>Фарутин Н.В.</v>
      </c>
    </row>
    <row r="17" spans="1:12">
      <c r="A17" s="29">
        <v>8</v>
      </c>
      <c r="B17" s="20">
        <v>469</v>
      </c>
      <c r="C17" s="21" t="str">
        <f>IF(B17=0," ",VLOOKUP(B17,[1]Женщины!B$1:H$65536,2,FALSE))</f>
        <v>Воробьёва Екатерина</v>
      </c>
      <c r="D17" s="22">
        <f>IF(B17=0," ",VLOOKUP($B17,[1]Женщины!$B$1:$H$65536,3,FALSE))</f>
        <v>1995</v>
      </c>
      <c r="E17" s="23" t="str">
        <f>IF(B17=0," ",IF(VLOOKUP($B17,[1]Женщины!$B$1:$H$65536,4,FALSE)=0," ",VLOOKUP($B17,[1]Женщины!$B$1:$H$65536,4,FALSE)))</f>
        <v>2р</v>
      </c>
      <c r="F17" s="21" t="str">
        <f>IF(B17=0," ",VLOOKUP($B17,[1]Женщины!$B$1:$H$65536,5,FALSE))</f>
        <v>Владимирская</v>
      </c>
      <c r="G17" s="21" t="str">
        <f>IF(B17=0," ",VLOOKUP($B17,[1]Женщины!$B$1:$H$65536,6,FALSE))</f>
        <v>Владимир, СДЮСШОР-7</v>
      </c>
      <c r="H17" s="24">
        <v>3.1944444444444446E-4</v>
      </c>
      <c r="I17" s="24"/>
      <c r="J17" s="26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2р</v>
      </c>
      <c r="K17" s="16">
        <v>10</v>
      </c>
      <c r="L17" s="21" t="str">
        <f>IF(B17=0," ",VLOOKUP($B17,[1]Женщины!$B$1:$H$65536,7,FALSE))</f>
        <v>Терещенко А.В.</v>
      </c>
    </row>
    <row r="18" spans="1:12">
      <c r="A18" s="29">
        <v>9</v>
      </c>
      <c r="B18" s="20">
        <v>178</v>
      </c>
      <c r="C18" s="21" t="str">
        <f>IF(B18=0," ",VLOOKUP(B18,[1]Женщины!B$1:H$65536,2,FALSE))</f>
        <v>Матова Марина</v>
      </c>
      <c r="D18" s="22">
        <f>IF(B18=0," ",VLOOKUP($B18,[1]Женщины!$B$1:$H$65536,3,FALSE))</f>
        <v>1997</v>
      </c>
      <c r="E18" s="23" t="str">
        <f>IF(B18=0," ",IF(VLOOKUP($B18,[1]Женщины!$B$1:$H$65536,4,FALSE)=0," ",VLOOKUP($B18,[1]Женщины!$B$1:$H$65536,4,FALSE)))</f>
        <v>1р</v>
      </c>
      <c r="F18" s="21" t="str">
        <f>IF(B18=0," ",VLOOKUP($B18,[1]Женщины!$B$1:$H$65536,5,FALSE))</f>
        <v>Архангельская</v>
      </c>
      <c r="G18" s="21" t="str">
        <f>IF(B18=0," ",VLOOKUP($B18,[1]Женщины!$B$1:$H$65536,6,FALSE))</f>
        <v>Архангельск, ДЮСШ-1</v>
      </c>
      <c r="H18" s="31">
        <v>3.2037037037037033E-4</v>
      </c>
      <c r="I18" s="24"/>
      <c r="J18" s="26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2р</v>
      </c>
      <c r="K18" s="15" t="s">
        <v>31</v>
      </c>
      <c r="L18" s="21" t="str">
        <f>IF(B18=0," ",VLOOKUP($B18,[1]Женщины!$B$1:$H$65536,7,FALSE))</f>
        <v>Брюхова О.Б.</v>
      </c>
    </row>
    <row r="19" spans="1:12">
      <c r="A19" s="29">
        <v>10</v>
      </c>
      <c r="B19" s="20">
        <v>298</v>
      </c>
      <c r="C19" s="21" t="str">
        <f>IF(B19=0," ",VLOOKUP(B19,[1]Женщины!B$1:H$65536,2,FALSE))</f>
        <v>Майсумова Альбина</v>
      </c>
      <c r="D19" s="22">
        <f>IF(B19=0," ",VLOOKUP($B19,[1]Женщины!$B$1:$H$65536,3,FALSE))</f>
        <v>1996</v>
      </c>
      <c r="E19" s="23" t="str">
        <f>IF(B19=0," ",IF(VLOOKUP($B19,[1]Женщины!$B$1:$H$65536,4,FALSE)=0," ",VLOOKUP($B19,[1]Женщины!$B$1:$H$65536,4,FALSE)))</f>
        <v>1р</v>
      </c>
      <c r="F19" s="21" t="str">
        <f>IF(B19=0," ",VLOOKUP($B19,[1]Женщины!$B$1:$H$65536,5,FALSE))</f>
        <v>Вологодская</v>
      </c>
      <c r="G19" s="21" t="str">
        <f>IF(B19=0," ",VLOOKUP($B19,[1]Женщины!$B$1:$H$65536,6,FALSE))</f>
        <v>Шексна, ДЮСШ</v>
      </c>
      <c r="H19" s="31">
        <v>3.224537037037037E-4</v>
      </c>
      <c r="I19" s="24"/>
      <c r="J19" s="26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2р</v>
      </c>
      <c r="K19" s="16">
        <v>9</v>
      </c>
      <c r="L19" s="21" t="str">
        <f>IF(B19=0," ",VLOOKUP($B19,[1]Женщины!$B$1:$H$65536,7,FALSE))</f>
        <v>Воробьёва О.М.</v>
      </c>
    </row>
    <row r="20" spans="1:12">
      <c r="A20" s="29">
        <v>11</v>
      </c>
      <c r="B20" s="20">
        <v>304</v>
      </c>
      <c r="C20" s="21" t="str">
        <f>IF(B20=0," ",VLOOKUP(B20,[1]Женщины!B$1:H$65536,2,FALSE))</f>
        <v>Аверина Ульяна</v>
      </c>
      <c r="D20" s="22">
        <f>IF(B20=0," ",VLOOKUP($B20,[1]Женщины!$B$1:$H$65536,3,FALSE))</f>
        <v>1996</v>
      </c>
      <c r="E20" s="23" t="str">
        <f>IF(B20=0," ",IF(VLOOKUP($B20,[1]Женщины!$B$1:$H$65536,4,FALSE)=0," ",VLOOKUP($B20,[1]Женщины!$B$1:$H$65536,4,FALSE)))</f>
        <v>2р</v>
      </c>
      <c r="F20" s="21" t="str">
        <f>IF(B20=0," ",VLOOKUP($B20,[1]Женщины!$B$1:$H$65536,5,FALSE))</f>
        <v>Вологодская</v>
      </c>
      <c r="G20" s="21" t="str">
        <f>IF(B20=0," ",VLOOKUP($B20,[1]Женщины!$B$1:$H$65536,6,FALSE))</f>
        <v>Череповец, ДЮСШ-2</v>
      </c>
      <c r="H20" s="31">
        <v>3.2326388888888888E-4</v>
      </c>
      <c r="I20" s="24"/>
      <c r="J20" s="26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2р</v>
      </c>
      <c r="K20" s="16">
        <v>8</v>
      </c>
      <c r="L20" s="21" t="str">
        <f>IF(B20=0," ",VLOOKUP($B20,[1]Женщины!$B$1:$H$65536,7,FALSE))</f>
        <v>Лебедев А.В.</v>
      </c>
    </row>
    <row r="21" spans="1:12">
      <c r="A21" s="29">
        <v>12</v>
      </c>
      <c r="B21" s="20">
        <v>172</v>
      </c>
      <c r="C21" s="21" t="str">
        <f>IF(B21=0," ",VLOOKUP(B21,[1]Женщины!B$1:H$65536,2,FALSE))</f>
        <v>Шадрина Екатерина</v>
      </c>
      <c r="D21" s="22">
        <f>IF(B21=0," ",VLOOKUP($B21,[1]Женщины!$B$1:$H$65536,3,FALSE))</f>
        <v>1995</v>
      </c>
      <c r="E21" s="23" t="str">
        <f>IF(B21=0," ",IF(VLOOKUP($B21,[1]Женщины!$B$1:$H$65536,4,FALSE)=0," ",VLOOKUP($B21,[1]Женщины!$B$1:$H$65536,4,FALSE)))</f>
        <v>1р</v>
      </c>
      <c r="F21" s="21" t="str">
        <f>IF(B21=0," ",VLOOKUP($B21,[1]Женщины!$B$1:$H$65536,5,FALSE))</f>
        <v>Архангельская</v>
      </c>
      <c r="G21" s="21" t="str">
        <f>IF(B21=0," ",VLOOKUP($B21,[1]Женщины!$B$1:$H$65536,6,FALSE))</f>
        <v>Коряжма, ДЮСШ-35</v>
      </c>
      <c r="H21" s="31">
        <v>3.2442129629629628E-4</v>
      </c>
      <c r="I21" s="24"/>
      <c r="J21" s="26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2р</v>
      </c>
      <c r="K21" s="16">
        <v>7</v>
      </c>
      <c r="L21" s="21" t="str">
        <f>IF(B21=0," ",VLOOKUP($B21,[1]Женщины!$B$1:$H$65536,7,FALSE))</f>
        <v>Казанцев Л.А.</v>
      </c>
    </row>
    <row r="22" spans="1:12">
      <c r="A22" s="29">
        <v>13</v>
      </c>
      <c r="B22" s="20">
        <v>470</v>
      </c>
      <c r="C22" s="21" t="str">
        <f>IF(B22=0," ",VLOOKUP(B22,[1]Женщины!B$1:H$65536,2,FALSE))</f>
        <v>Малышкина Анастасия</v>
      </c>
      <c r="D22" s="22">
        <f>IF(B22=0," ",VLOOKUP($B22,[1]Женщины!$B$1:$H$65536,3,FALSE))</f>
        <v>1995</v>
      </c>
      <c r="E22" s="23" t="str">
        <f>IF(B22=0," ",IF(VLOOKUP($B22,[1]Женщины!$B$1:$H$65536,4,FALSE)=0," ",VLOOKUP($B22,[1]Женщины!$B$1:$H$65536,4,FALSE)))</f>
        <v>2р</v>
      </c>
      <c r="F22" s="21" t="str">
        <f>IF(B22=0," ",VLOOKUP($B22,[1]Женщины!$B$1:$H$65536,5,FALSE))</f>
        <v>Владимирская</v>
      </c>
      <c r="G22" s="21" t="str">
        <f>IF(B22=0," ",VLOOKUP($B22,[1]Женщины!$B$1:$H$65536,6,FALSE))</f>
        <v>Ковров, СК "Звезда"</v>
      </c>
      <c r="H22" s="31">
        <v>3.2627314814814818E-4</v>
      </c>
      <c r="I22" s="24"/>
      <c r="J22" s="26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2р</v>
      </c>
      <c r="K22" s="16">
        <v>6</v>
      </c>
      <c r="L22" s="21" t="str">
        <f>IF(B22=0," ",VLOOKUP($B22,[1]Женщины!$B$1:$H$65536,7,FALSE))</f>
        <v>Птушкина Н.И.</v>
      </c>
    </row>
    <row r="23" spans="1:12">
      <c r="A23" s="29">
        <v>14</v>
      </c>
      <c r="B23" s="20">
        <v>177</v>
      </c>
      <c r="C23" s="21" t="str">
        <f>IF(B23=0," ",VLOOKUP(B23,[1]Женщины!B$1:H$65536,2,FALSE))</f>
        <v>Жукова Марина</v>
      </c>
      <c r="D23" s="22">
        <f>IF(B23=0," ",VLOOKUP($B23,[1]Женщины!$B$1:$H$65536,3,FALSE))</f>
        <v>1998</v>
      </c>
      <c r="E23" s="23" t="str">
        <f>IF(B23=0," ",IF(VLOOKUP($B23,[1]Женщины!$B$1:$H$65536,4,FALSE)=0," ",VLOOKUP($B23,[1]Женщины!$B$1:$H$65536,4,FALSE)))</f>
        <v>1р</v>
      </c>
      <c r="F23" s="21" t="str">
        <f>IF(B23=0," ",VLOOKUP($B23,[1]Женщины!$B$1:$H$65536,5,FALSE))</f>
        <v>Архангельская</v>
      </c>
      <c r="G23" s="21" t="str">
        <f>IF(B23=0," ",VLOOKUP($B23,[1]Женщины!$B$1:$H$65536,6,FALSE))</f>
        <v>Архангельск, ДЮСШ-1</v>
      </c>
      <c r="H23" s="31">
        <v>3.2731481481481479E-4</v>
      </c>
      <c r="I23" s="24"/>
      <c r="J23" s="26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2р</v>
      </c>
      <c r="K23" s="15" t="s">
        <v>31</v>
      </c>
      <c r="L23" s="21" t="str">
        <f>IF(B23=0," ",VLOOKUP($B23,[1]Женщины!$B$1:$H$65536,7,FALSE))</f>
        <v>Брюхова О.Б.</v>
      </c>
    </row>
    <row r="24" spans="1:12">
      <c r="A24" s="29">
        <v>15</v>
      </c>
      <c r="B24" s="20">
        <v>347</v>
      </c>
      <c r="C24" s="21" t="str">
        <f>IF(B24=0," ",VLOOKUP(B24,[1]Женщины!B$1:H$65536,2,FALSE))</f>
        <v>Абрамова Оксана</v>
      </c>
      <c r="D24" s="27">
        <f>IF(B24=0," ",VLOOKUP($B24,[1]Женщины!$B$1:$H$65536,3,FALSE))</f>
        <v>34872</v>
      </c>
      <c r="E24" s="23" t="str">
        <f>IF(B24=0," ",IF(VLOOKUP($B24,[1]Женщины!$B$1:$H$65536,4,FALSE)=0," ",VLOOKUP($B24,[1]Женщины!$B$1:$H$65536,4,FALSE)))</f>
        <v>2р</v>
      </c>
      <c r="F24" s="21" t="str">
        <f>IF(B24=0," ",VLOOKUP($B24,[1]Женщины!$B$1:$H$65536,5,FALSE))</f>
        <v>Ивановская</v>
      </c>
      <c r="G24" s="21" t="str">
        <f>IF(B24=0," ",VLOOKUP($B24,[1]Женщины!$B$1:$H$65536,6,FALSE))</f>
        <v>Кинешма, СДЮСШОР</v>
      </c>
      <c r="H24" s="31">
        <v>3.2824074074074076E-4</v>
      </c>
      <c r="I24" s="24"/>
      <c r="J24" s="26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2р</v>
      </c>
      <c r="K24" s="16">
        <v>5</v>
      </c>
      <c r="L24" s="21" t="str">
        <f>IF(B24=0," ",VLOOKUP($B24,[1]Женщины!$B$1:$H$65536,7,FALSE))</f>
        <v>Голубева М.А.</v>
      </c>
    </row>
    <row r="25" spans="1:12">
      <c r="A25" s="29">
        <v>16</v>
      </c>
      <c r="B25" s="20">
        <v>345</v>
      </c>
      <c r="C25" s="21" t="str">
        <f>IF(B25=0," ",VLOOKUP(B25,[1]Женщины!B$1:H$65536,2,FALSE))</f>
        <v>Соболева Ирина</v>
      </c>
      <c r="D25" s="27">
        <f>IF(B25=0," ",VLOOKUP($B25,[1]Женщины!$B$1:$H$65536,3,FALSE))</f>
        <v>35057</v>
      </c>
      <c r="E25" s="23" t="str">
        <f>IF(B25=0," ",IF(VLOOKUP($B25,[1]Женщины!$B$1:$H$65536,4,FALSE)=0," ",VLOOKUP($B25,[1]Женщины!$B$1:$H$65536,4,FALSE)))</f>
        <v>2р</v>
      </c>
      <c r="F25" s="21" t="str">
        <f>IF(B25=0," ",VLOOKUP($B25,[1]Женщины!$B$1:$H$65536,5,FALSE))</f>
        <v>Ивановская</v>
      </c>
      <c r="G25" s="21" t="str">
        <f>IF(B25=0," ",VLOOKUP($B25,[1]Женщины!$B$1:$H$65536,6,FALSE))</f>
        <v>Кинешма, СДЮСШОР</v>
      </c>
      <c r="H25" s="31">
        <v>3.3101851851851852E-4</v>
      </c>
      <c r="I25" s="24"/>
      <c r="J25" s="26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2р</v>
      </c>
      <c r="K25" s="16">
        <v>4</v>
      </c>
      <c r="L25" s="21" t="str">
        <f>IF(B25=0," ",VLOOKUP($B25,[1]Женщины!$B$1:$H$65536,7,FALSE))</f>
        <v>Голубева М.А.</v>
      </c>
    </row>
    <row r="26" spans="1:12">
      <c r="A26" s="29">
        <v>17</v>
      </c>
      <c r="B26" s="20">
        <v>174</v>
      </c>
      <c r="C26" s="21" t="str">
        <f>IF(B26=0," ",VLOOKUP(B26,[1]Женщины!B$1:H$65536,2,FALSE))</f>
        <v>Кибалина Ольга</v>
      </c>
      <c r="D26" s="22">
        <f>IF(B26=0," ",VLOOKUP($B26,[1]Женщины!$B$1:$H$65536,3,FALSE))</f>
        <v>1996</v>
      </c>
      <c r="E26" s="23" t="str">
        <f>IF(B26=0," ",IF(VLOOKUP($B26,[1]Женщины!$B$1:$H$65536,4,FALSE)=0," ",VLOOKUP($B26,[1]Женщины!$B$1:$H$65536,4,FALSE)))</f>
        <v>1р</v>
      </c>
      <c r="F26" s="21" t="str">
        <f>IF(B26=0," ",VLOOKUP($B26,[1]Женщины!$B$1:$H$65536,5,FALSE))</f>
        <v>Архангельская</v>
      </c>
      <c r="G26" s="21" t="str">
        <f>IF(B26=0," ",VLOOKUP($B26,[1]Женщины!$B$1:$H$65536,6,FALSE))</f>
        <v>Коряжма, ДЮСШ-35</v>
      </c>
      <c r="H26" s="31">
        <v>3.3182870370370376E-4</v>
      </c>
      <c r="I26" s="24"/>
      <c r="J26" s="26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2р</v>
      </c>
      <c r="K26" s="16">
        <v>3</v>
      </c>
      <c r="L26" s="21" t="str">
        <f>IF(B26=0," ",VLOOKUP($B26,[1]Женщины!$B$1:$H$65536,7,FALSE))</f>
        <v>Казанцев Л.А.</v>
      </c>
    </row>
    <row r="27" spans="1:12">
      <c r="A27" s="29">
        <v>18</v>
      </c>
      <c r="B27" s="20">
        <v>173</v>
      </c>
      <c r="C27" s="21" t="str">
        <f>IF(B27=0," ",VLOOKUP(B27,[1]Женщины!B$1:H$65536,2,FALSE))</f>
        <v>Ефремова Анна</v>
      </c>
      <c r="D27" s="22">
        <f>IF(B27=0," ",VLOOKUP($B27,[1]Женщины!$B$1:$H$65536,3,FALSE))</f>
        <v>1995</v>
      </c>
      <c r="E27" s="23" t="str">
        <f>IF(B27=0," ",IF(VLOOKUP($B27,[1]Женщины!$B$1:$H$65536,4,FALSE)=0," ",VLOOKUP($B27,[1]Женщины!$B$1:$H$65536,4,FALSE)))</f>
        <v>1р</v>
      </c>
      <c r="F27" s="21" t="str">
        <f>IF(B27=0," ",VLOOKUP($B27,[1]Женщины!$B$1:$H$65536,5,FALSE))</f>
        <v>Архангельская</v>
      </c>
      <c r="G27" s="21" t="str">
        <f>IF(B27=0," ",VLOOKUP($B27,[1]Женщины!$B$1:$H$65536,6,FALSE))</f>
        <v>Коряжма, ДЮСШ-35</v>
      </c>
      <c r="H27" s="24">
        <v>3.3206018518518518E-4</v>
      </c>
      <c r="I27" s="24"/>
      <c r="J27" s="26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2р</v>
      </c>
      <c r="K27" s="16">
        <v>2</v>
      </c>
      <c r="L27" s="21" t="str">
        <f>IF(B27=0," ",VLOOKUP($B27,[1]Женщины!$B$1:$H$65536,7,FALSE))</f>
        <v>Казанцев Л.А.</v>
      </c>
    </row>
    <row r="28" spans="1:12">
      <c r="A28" s="29">
        <v>19</v>
      </c>
      <c r="B28" s="20">
        <v>305</v>
      </c>
      <c r="C28" s="21" t="str">
        <f>IF(B28=0," ",VLOOKUP(B28,[1]Женщины!B$1:H$65536,2,FALSE))</f>
        <v>Евсина Софья</v>
      </c>
      <c r="D28" s="22">
        <f>IF(B28=0," ",VLOOKUP($B28,[1]Женщины!$B$1:$H$65536,3,FALSE))</f>
        <v>1996</v>
      </c>
      <c r="E28" s="23" t="str">
        <f>IF(B28=0," ",IF(VLOOKUP($B28,[1]Женщины!$B$1:$H$65536,4,FALSE)=0," ",VLOOKUP($B28,[1]Женщины!$B$1:$H$65536,4,FALSE)))</f>
        <v>2р</v>
      </c>
      <c r="F28" s="21" t="str">
        <f>IF(B28=0," ",VLOOKUP($B28,[1]Женщины!$B$1:$H$65536,5,FALSE))</f>
        <v>Вологодская</v>
      </c>
      <c r="G28" s="21" t="str">
        <f>IF(B28=0," ",VLOOKUP($B28,[1]Женщины!$B$1:$H$65536,6,FALSE))</f>
        <v>Череповец, ДЮСШ-2</v>
      </c>
      <c r="H28" s="31">
        <v>3.3391203703703702E-4</v>
      </c>
      <c r="I28" s="24"/>
      <c r="J28" s="26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3р</v>
      </c>
      <c r="K28" s="16">
        <v>1</v>
      </c>
      <c r="L28" s="21" t="str">
        <f>IF(B28=0," ",VLOOKUP($B28,[1]Женщины!$B$1:$H$65536,7,FALSE))</f>
        <v>Лебедев А.В.</v>
      </c>
    </row>
    <row r="29" spans="1:12">
      <c r="A29" s="29">
        <v>20</v>
      </c>
      <c r="B29" s="20">
        <v>224</v>
      </c>
      <c r="C29" s="21" t="str">
        <f>IF(B29=0," ",VLOOKUP(B29,[1]Женщины!B$1:H$65536,2,FALSE))</f>
        <v>Александрийская Анастасия</v>
      </c>
      <c r="D29" s="27">
        <f>IF(B29=0," ",VLOOKUP($B29,[1]Женщины!$B$1:$H$65536,3,FALSE))</f>
        <v>35292</v>
      </c>
      <c r="E29" s="23" t="str">
        <f>IF(B29=0," ",IF(VLOOKUP($B29,[1]Женщины!$B$1:$H$65536,4,FALSE)=0," ",VLOOKUP($B29,[1]Женщины!$B$1:$H$65536,4,FALSE)))</f>
        <v>2р</v>
      </c>
      <c r="F29" s="21" t="str">
        <f>IF(B29=0," ",VLOOKUP($B29,[1]Женщины!$B$1:$H$65536,5,FALSE))</f>
        <v>Костромская</v>
      </c>
      <c r="G29" s="21" t="str">
        <f>IF(B29=0," ",VLOOKUP($B29,[1]Женщины!$B$1:$H$65536,6,FALSE))</f>
        <v>Кострома, КОСДЮСШОР</v>
      </c>
      <c r="H29" s="31">
        <v>3.3726851851851848E-4</v>
      </c>
      <c r="I29" s="24"/>
      <c r="J29" s="26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3р</v>
      </c>
      <c r="K29" s="16">
        <v>1</v>
      </c>
      <c r="L29" s="21" t="str">
        <f>IF(B29=0," ",VLOOKUP($B29,[1]Женщины!$B$1:$H$65536,7,FALSE))</f>
        <v>Куликов В.П.</v>
      </c>
    </row>
    <row r="30" spans="1:12">
      <c r="A30" s="29">
        <v>21</v>
      </c>
      <c r="B30" s="20">
        <v>227</v>
      </c>
      <c r="C30" s="21" t="str">
        <f>IF(B30=0," ",VLOOKUP(B30,[1]Женщины!B$1:H$65536,2,FALSE))</f>
        <v>Баранцева Анна</v>
      </c>
      <c r="D30" s="22">
        <f>IF(B30=0," ",VLOOKUP($B30,[1]Женщины!$B$1:$H$65536,3,FALSE))</f>
        <v>1996</v>
      </c>
      <c r="E30" s="23" t="str">
        <f>IF(B30=0," ",IF(VLOOKUP($B30,[1]Женщины!$B$1:$H$65536,4,FALSE)=0," ",VLOOKUP($B30,[1]Женщины!$B$1:$H$65536,4,FALSE)))</f>
        <v>2р</v>
      </c>
      <c r="F30" s="21" t="str">
        <f>IF(B30=0," ",VLOOKUP($B30,[1]Женщины!$B$1:$H$65536,5,FALSE))</f>
        <v>Костромская</v>
      </c>
      <c r="G30" s="21" t="str">
        <f>IF(B30=0," ",VLOOKUP($B30,[1]Женщины!$B$1:$H$65536,6,FALSE))</f>
        <v>Шарья, СДЮСШОР</v>
      </c>
      <c r="H30" s="31">
        <v>3.3807870370370372E-4</v>
      </c>
      <c r="I30" s="24"/>
      <c r="J30" s="26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3р</v>
      </c>
      <c r="K30" s="16">
        <v>1</v>
      </c>
      <c r="L30" s="21" t="str">
        <f>IF(B30=0," ",VLOOKUP($B30,[1]Женщины!$B$1:$H$65536,7,FALSE))</f>
        <v>Аскеров А.М.</v>
      </c>
    </row>
    <row r="31" spans="1:12">
      <c r="A31" s="29">
        <v>22</v>
      </c>
      <c r="B31" s="56">
        <v>175</v>
      </c>
      <c r="C31" s="21" t="str">
        <f>IF(B31=0," ",VLOOKUP(B31,[1]Женщины!B$1:H$65536,2,FALSE))</f>
        <v>Егорова Елизавета</v>
      </c>
      <c r="D31" s="22">
        <f>IF(B31=0," ",VLOOKUP($B31,[1]Женщины!$B$1:$H$65536,3,FALSE))</f>
        <v>1996</v>
      </c>
      <c r="E31" s="23" t="str">
        <f>IF(B31=0," ",IF(VLOOKUP($B31,[1]Женщины!$B$1:$H$65536,4,FALSE)=0," ",VLOOKUP($B31,[1]Женщины!$B$1:$H$65536,4,FALSE)))</f>
        <v>1р</v>
      </c>
      <c r="F31" s="21" t="str">
        <f>IF(B31=0," ",VLOOKUP($B31,[1]Женщины!$B$1:$H$65536,5,FALSE))</f>
        <v>Архангельская</v>
      </c>
      <c r="G31" s="21" t="str">
        <f>IF(B31=0," ",VLOOKUP($B31,[1]Женщины!$B$1:$H$65536,6,FALSE))</f>
        <v>Коряжма, ДЮСШ-35</v>
      </c>
      <c r="H31" s="31">
        <v>3.3900462962962964E-4</v>
      </c>
      <c r="I31" s="57"/>
      <c r="J31" s="26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3р</v>
      </c>
      <c r="K31" s="15">
        <v>1</v>
      </c>
      <c r="L31" s="21" t="str">
        <f>IF(B31=0," ",VLOOKUP($B31,[1]Женщины!$B$1:$H$65536,7,FALSE))</f>
        <v>Казанцев Л.А.</v>
      </c>
    </row>
    <row r="32" spans="1:12">
      <c r="A32" s="29">
        <v>23</v>
      </c>
      <c r="B32" s="20">
        <v>390</v>
      </c>
      <c r="C32" s="21" t="str">
        <f>IF(B32=0," ",VLOOKUP(B32,[1]Женщины!B$1:H$65536,2,FALSE))</f>
        <v>Жуковская Ксения</v>
      </c>
      <c r="D32" s="22">
        <f>IF(B32=0," ",VLOOKUP($B32,[1]Женщины!$B$1:$H$65536,3,FALSE))</f>
        <v>1996</v>
      </c>
      <c r="E32" s="23" t="str">
        <f>IF(B32=0," ",IF(VLOOKUP($B32,[1]Женщины!$B$1:$H$65536,4,FALSE)=0," ",VLOOKUP($B32,[1]Женщины!$B$1:$H$65536,4,FALSE)))</f>
        <v>2р</v>
      </c>
      <c r="F32" s="21" t="str">
        <f>IF(B32=0," ",VLOOKUP($B32,[1]Женщины!$B$1:$H$65536,5,FALSE))</f>
        <v>респ-ка Коми</v>
      </c>
      <c r="G32" s="21" t="str">
        <f>IF(B32=0," ",VLOOKUP($B32,[1]Женщины!$B$1:$H$65536,6,FALSE))</f>
        <v>Сыктывкар, КДЮСШ-1</v>
      </c>
      <c r="H32" s="31">
        <v>3.429398148148148E-4</v>
      </c>
      <c r="I32" s="31"/>
      <c r="J32" s="26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3р</v>
      </c>
      <c r="K32" s="16">
        <v>1</v>
      </c>
      <c r="L32" s="21" t="str">
        <f>IF(B32=0," ",VLOOKUP($B32,[1]Женщины!$B$1:$H$65536,7,FALSE))</f>
        <v>Шокшуева Ю.В</v>
      </c>
    </row>
    <row r="33" spans="1:12">
      <c r="A33" s="29">
        <v>24</v>
      </c>
      <c r="B33" s="20">
        <v>307</v>
      </c>
      <c r="C33" s="21" t="str">
        <f>IF(B33=0," ",VLOOKUP(B33,[1]Женщины!B$1:H$65536,2,FALSE))</f>
        <v>Якунина Ирина</v>
      </c>
      <c r="D33" s="22">
        <f>IF(B33=0," ",VLOOKUP($B33,[1]Женщины!$B$1:$H$65536,3,FALSE))</f>
        <v>1996</v>
      </c>
      <c r="E33" s="23" t="str">
        <f>IF(B33=0," ",IF(VLOOKUP($B33,[1]Женщины!$B$1:$H$65536,4,FALSE)=0," ",VLOOKUP($B33,[1]Женщины!$B$1:$H$65536,4,FALSE)))</f>
        <v>2р</v>
      </c>
      <c r="F33" s="21" t="str">
        <f>IF(B33=0," ",VLOOKUP($B33,[1]Женщины!$B$1:$H$65536,5,FALSE))</f>
        <v>Вологодская</v>
      </c>
      <c r="G33" s="21" t="str">
        <f>IF(B33=0," ",VLOOKUP($B33,[1]Женщины!$B$1:$H$65536,6,FALSE))</f>
        <v>Череповец, ДЮСШ-2</v>
      </c>
      <c r="H33" s="31">
        <v>3.4664351851851848E-4</v>
      </c>
      <c r="I33" s="24"/>
      <c r="J33" s="26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3р</v>
      </c>
      <c r="K33" s="16">
        <v>1</v>
      </c>
      <c r="L33" s="21" t="str">
        <f>IF(B33=0," ",VLOOKUP($B33,[1]Женщины!$B$1:$H$65536,7,FALSE))</f>
        <v>Боголюбов В.Л.</v>
      </c>
    </row>
    <row r="34" spans="1:12" ht="15.75" thickBot="1">
      <c r="A34" s="35"/>
      <c r="B34" s="36">
        <v>420</v>
      </c>
      <c r="C34" s="37" t="str">
        <f>IF(B34=0," ",VLOOKUP(B34,[1]Женщины!B$1:H$65536,2,FALSE))</f>
        <v>Иванова Алина</v>
      </c>
      <c r="D34" s="38">
        <f>IF(B34=0," ",VLOOKUP($B34,[1]Женщины!$B$1:$H$65536,3,FALSE))</f>
        <v>1996</v>
      </c>
      <c r="E34" s="39" t="str">
        <f>IF(B34=0," ",IF(VLOOKUP($B34,[1]Женщины!$B$1:$H$65536,4,FALSE)=0," ",VLOOKUP($B34,[1]Женщины!$B$1:$H$65536,4,FALSE)))</f>
        <v>2р</v>
      </c>
      <c r="F34" s="37" t="str">
        <f>IF(B34=0," ",VLOOKUP($B34,[1]Женщины!$B$1:$H$65536,5,FALSE))</f>
        <v>Новгородская</v>
      </c>
      <c r="G34" s="37" t="str">
        <f>IF(B34=0," ",VLOOKUP($B34,[1]Женщины!$B$1:$H$65536,6,FALSE))</f>
        <v>Великий Новгород, ДЮСШ</v>
      </c>
      <c r="H34" s="97" t="s">
        <v>75</v>
      </c>
      <c r="I34" s="41"/>
      <c r="J34" s="42"/>
      <c r="K34" s="42">
        <v>0</v>
      </c>
      <c r="L34" s="37" t="str">
        <f>IF(B34=0," ",VLOOKUP($B34,[1]Женщины!$B$1:$H$65536,7,FALSE))</f>
        <v>Савенков П.А.</v>
      </c>
    </row>
    <row r="35" spans="1:12" ht="23.25" thickTop="1">
      <c r="A35" s="382" t="s">
        <v>1</v>
      </c>
      <c r="B35" s="382"/>
      <c r="C35" s="382"/>
      <c r="D35" s="382"/>
      <c r="E35" s="382"/>
      <c r="F35" s="382"/>
      <c r="G35" s="382"/>
      <c r="H35" s="382"/>
      <c r="I35" s="382"/>
      <c r="J35" s="382"/>
      <c r="K35" s="382"/>
      <c r="L35" s="382"/>
    </row>
    <row r="36" spans="1:12" ht="20.25">
      <c r="A36" s="383" t="s">
        <v>3</v>
      </c>
      <c r="B36" s="383"/>
      <c r="C36" s="383"/>
      <c r="D36" s="383"/>
      <c r="E36" s="383"/>
      <c r="F36" s="383"/>
      <c r="G36" s="383"/>
      <c r="H36" s="383"/>
      <c r="I36" s="383"/>
      <c r="J36" s="383"/>
      <c r="K36" s="383"/>
      <c r="L36" s="383"/>
    </row>
    <row r="37" spans="1:12" ht="18">
      <c r="A37" s="1"/>
      <c r="B37" s="2"/>
      <c r="C37" s="2"/>
      <c r="D37" s="2"/>
      <c r="E37" s="2"/>
      <c r="F37" s="2" t="s">
        <v>5</v>
      </c>
      <c r="G37" s="2"/>
      <c r="H37" s="2"/>
      <c r="I37" s="2"/>
      <c r="J37" s="2"/>
      <c r="K37" s="2"/>
      <c r="L37" s="2"/>
    </row>
    <row r="38" spans="1:12" ht="15.75">
      <c r="A38" s="1"/>
      <c r="B38" s="3"/>
      <c r="C38" s="3"/>
      <c r="D38" s="3"/>
      <c r="E38" s="3"/>
      <c r="F38" s="384" t="s">
        <v>76</v>
      </c>
      <c r="G38" s="384"/>
      <c r="H38" s="3"/>
      <c r="I38"/>
      <c r="K38" s="4" t="s">
        <v>8</v>
      </c>
    </row>
    <row r="39" spans="1:12">
      <c r="A39" s="1"/>
      <c r="B39" s="4"/>
      <c r="C39" s="5"/>
      <c r="F39" s="1"/>
      <c r="G39" s="1"/>
      <c r="H39" s="6"/>
      <c r="I39" s="105"/>
      <c r="J39" s="105"/>
      <c r="K39" s="105" t="s">
        <v>10</v>
      </c>
      <c r="L39" s="105"/>
    </row>
    <row r="40" spans="1:12" ht="18.75">
      <c r="A40" s="7"/>
      <c r="B40" s="4"/>
      <c r="C40" s="4"/>
      <c r="E40" s="8"/>
      <c r="F40" s="1"/>
      <c r="G40" s="1"/>
      <c r="H40" s="8"/>
      <c r="I40" s="391" t="s">
        <v>12</v>
      </c>
      <c r="J40" s="391"/>
      <c r="K40" s="12"/>
      <c r="L40" s="105" t="s">
        <v>77</v>
      </c>
    </row>
    <row r="41" spans="1:12">
      <c r="A41" s="1" t="s">
        <v>73</v>
      </c>
      <c r="B41" s="96"/>
      <c r="C41" s="96"/>
      <c r="D41" s="76"/>
      <c r="E41" s="10"/>
      <c r="F41" s="1"/>
      <c r="G41" s="1"/>
      <c r="H41" s="11"/>
      <c r="I41" s="390" t="s">
        <v>15</v>
      </c>
      <c r="J41" s="390"/>
      <c r="K41" s="102"/>
      <c r="L41" s="103" t="s">
        <v>78</v>
      </c>
    </row>
    <row r="42" spans="1:12">
      <c r="A42" s="379" t="s">
        <v>17</v>
      </c>
      <c r="B42" s="379" t="s">
        <v>18</v>
      </c>
      <c r="C42" s="379" t="s">
        <v>19</v>
      </c>
      <c r="D42" s="372" t="s">
        <v>20</v>
      </c>
      <c r="E42" s="372" t="s">
        <v>21</v>
      </c>
      <c r="F42" s="372" t="s">
        <v>22</v>
      </c>
      <c r="G42" s="372" t="s">
        <v>23</v>
      </c>
      <c r="H42" s="380" t="s">
        <v>24</v>
      </c>
      <c r="I42" s="381"/>
      <c r="J42" s="379" t="s">
        <v>25</v>
      </c>
      <c r="K42" s="372" t="s">
        <v>26</v>
      </c>
      <c r="L42" s="374" t="s">
        <v>27</v>
      </c>
    </row>
    <row r="43" spans="1:12">
      <c r="A43" s="373"/>
      <c r="B43" s="373"/>
      <c r="C43" s="373"/>
      <c r="D43" s="373"/>
      <c r="E43" s="373"/>
      <c r="F43" s="373"/>
      <c r="G43" s="373"/>
      <c r="H43" s="14" t="s">
        <v>28</v>
      </c>
      <c r="I43" s="14" t="s">
        <v>29</v>
      </c>
      <c r="J43" s="373"/>
      <c r="K43" s="373"/>
      <c r="L43" s="375"/>
    </row>
    <row r="44" spans="1:12">
      <c r="A44" s="15"/>
      <c r="B44" s="15"/>
      <c r="C44" s="15"/>
      <c r="D44" s="16"/>
      <c r="E44" s="15"/>
      <c r="F44" s="376" t="s">
        <v>34</v>
      </c>
      <c r="G44" s="376"/>
      <c r="H44" s="33"/>
      <c r="I44" s="377"/>
      <c r="J44" s="377"/>
      <c r="K44" s="45"/>
      <c r="L44" s="46"/>
    </row>
    <row r="45" spans="1:12">
      <c r="A45" s="19">
        <v>1</v>
      </c>
      <c r="B45" s="20">
        <v>204</v>
      </c>
      <c r="C45" s="21" t="str">
        <f>IF(B45=0," ",VLOOKUP(B45,[1]Женщины!B$1:H$65536,2,FALSE))</f>
        <v>Герман Анна</v>
      </c>
      <c r="D45" s="22">
        <f>IF(B45=0," ",VLOOKUP($B45,[1]Женщины!$B$1:$H$65536,3,FALSE))</f>
        <v>1993</v>
      </c>
      <c r="E45" s="23" t="str">
        <f>IF(B45=0," ",IF(VLOOKUP($B45,[1]Женщины!$B$1:$H$65536,4,FALSE)=0," ",VLOOKUP($B45,[1]Женщины!$B$1:$H$65536,4,FALSE)))</f>
        <v>КМС</v>
      </c>
      <c r="F45" s="21" t="str">
        <f>IF(B45=0," ",VLOOKUP($B45,[1]Женщины!$B$1:$H$65536,5,FALSE))</f>
        <v>Костромская</v>
      </c>
      <c r="G45" s="21" t="str">
        <f>IF(B45=0," ",VLOOKUP($B45,[1]Женщины!$B$1:$H$65536,6,FALSE))</f>
        <v>Кострома, КОСДЮСШОР</v>
      </c>
      <c r="H45" s="62">
        <v>3.0636574074074073E-4</v>
      </c>
      <c r="I45" s="98">
        <v>3.0706018518518522E-4</v>
      </c>
      <c r="J45" s="26" t="str">
        <f>IF(H45=0," ",IF(H45&lt;=[1]Разряды!$D$31,[1]Разряды!$D$3,IF(H45&lt;=[1]Разряды!$E$31,[1]Разряды!$E$3,IF(H45&lt;=[1]Разряды!$F$31,[1]Разряды!$F$3,IF(H45&lt;=[1]Разряды!$G$31,[1]Разряды!$G$3,IF(H45&lt;=[1]Разряды!$H$31,[1]Разряды!$H$3,IF(H45&lt;=[1]Разряды!$I$31,[1]Разряды!$I$3,IF(H45&lt;=[1]Разряды!$J$31,[1]Разряды!$J$3,"б/р"))))))))</f>
        <v>1р</v>
      </c>
      <c r="K45" s="16">
        <v>20</v>
      </c>
      <c r="L45" s="49" t="str">
        <f>IF(B45=0," ",VLOOKUP($B45,[1]Женщины!$B$1:$H$65536,7,FALSE))</f>
        <v>Дружков А.Н.</v>
      </c>
    </row>
    <row r="46" spans="1:12">
      <c r="A46" s="19">
        <v>2</v>
      </c>
      <c r="B46" s="20">
        <v>431</v>
      </c>
      <c r="C46" s="21" t="str">
        <f>IF(B46=0," ",VLOOKUP(B46,[1]Женщины!B$1:H$65536,2,FALSE))</f>
        <v>Алешина Вероника</v>
      </c>
      <c r="D46" s="22">
        <f>IF(B46=0," ",VLOOKUP($B46,[1]Женщины!$B$1:$H$65536,3,FALSE))</f>
        <v>1994</v>
      </c>
      <c r="E46" s="23" t="str">
        <f>IF(B46=0," ",IF(VLOOKUP($B46,[1]Женщины!$B$1:$H$65536,4,FALSE)=0," ",VLOOKUP($B46,[1]Женщины!$B$1:$H$65536,4,FALSE)))</f>
        <v>КМС</v>
      </c>
      <c r="F46" s="21" t="str">
        <f>IF(B46=0," ",VLOOKUP($B46,[1]Женщины!$B$1:$H$65536,5,FALSE))</f>
        <v>Новгородская</v>
      </c>
      <c r="G46" s="21" t="str">
        <f>IF(B46=0," ",VLOOKUP($B46,[1]Женщины!$B$1:$H$65536,6,FALSE))</f>
        <v>Великий Новгород, ДЮСШ</v>
      </c>
      <c r="H46" s="24">
        <v>3.1076388888888891E-4</v>
      </c>
      <c r="I46" s="28">
        <v>3.1030092592592589E-4</v>
      </c>
      <c r="J46" s="26" t="str">
        <f>IF(H46=0," ",IF(H46&lt;=[1]Разряды!$D$31,[1]Разряды!$D$3,IF(H46&lt;=[1]Разряды!$E$31,[1]Разряды!$E$3,IF(H46&lt;=[1]Разряды!$F$31,[1]Разряды!$F$3,IF(H46&lt;=[1]Разряды!$G$31,[1]Разряды!$G$3,IF(H46&lt;=[1]Разряды!$H$31,[1]Разряды!$H$3,IF(H46&lt;=[1]Разряды!$I$31,[1]Разряды!$I$3,IF(H46&lt;=[1]Разряды!$J$31,[1]Разряды!$J$3,"б/р"))))))))</f>
        <v>1р</v>
      </c>
      <c r="K46" s="16">
        <v>17</v>
      </c>
      <c r="L46" s="21" t="str">
        <f>IF(B46=0," ",VLOOKUP($B46,[1]Женщины!$B$1:$H$65536,7,FALSE))</f>
        <v>Соколов П.А.</v>
      </c>
    </row>
    <row r="47" spans="1:12">
      <c r="A47" s="19">
        <v>3</v>
      </c>
      <c r="B47" s="20">
        <v>502</v>
      </c>
      <c r="C47" s="21" t="str">
        <f>IF(B47=0," ",VLOOKUP(B47,[1]Женщины!B$1:H$65536,2,FALSE))</f>
        <v>Данилова Анастасия</v>
      </c>
      <c r="D47" s="22">
        <f>IF(B47=0," ",VLOOKUP($B47,[1]Женщины!$B$1:$H$65536,3,FALSE))</f>
        <v>1993</v>
      </c>
      <c r="E47" s="23" t="str">
        <f>IF(B47=0," ",IF(VLOOKUP($B47,[1]Женщины!$B$1:$H$65536,4,FALSE)=0," ",VLOOKUP($B47,[1]Женщины!$B$1:$H$65536,4,FALSE)))</f>
        <v>КМС</v>
      </c>
      <c r="F47" s="21" t="str">
        <f>IF(B47=0," ",VLOOKUP($B47,[1]Женщины!$B$1:$H$65536,5,FALSE))</f>
        <v>Московская</v>
      </c>
      <c r="G47" s="21" t="str">
        <f>IF(B47=0," ",VLOOKUP($B47,[1]Женщины!$B$1:$H$65536,6,FALSE))</f>
        <v>Жуковский</v>
      </c>
      <c r="H47" s="31">
        <v>2.9965277777777775E-4</v>
      </c>
      <c r="I47" s="28" t="s">
        <v>79</v>
      </c>
      <c r="J47" s="26" t="str">
        <f>IF(H47=0," ",IF(H47&lt;=[1]Разряды!$D$31,[1]Разряды!$D$3,IF(H47&lt;=[1]Разряды!$E$31,[1]Разряды!$E$3,IF(H47&lt;=[1]Разряды!$F$31,[1]Разряды!$F$3,IF(H47&lt;=[1]Разряды!$G$31,[1]Разряды!$G$3,IF(H47&lt;=[1]Разряды!$H$31,[1]Разряды!$H$3,IF(H47&lt;=[1]Разряды!$I$31,[1]Разряды!$I$3,IF(H47&lt;=[1]Разряды!$J$31,[1]Разряды!$J$3,"б/р"))))))))</f>
        <v>1р</v>
      </c>
      <c r="K47" s="15" t="s">
        <v>31</v>
      </c>
      <c r="L47" s="21" t="str">
        <f>IF(B47=0," ",VLOOKUP($B47,[1]Женщины!$B$1:$H$65536,7,FALSE))</f>
        <v>Юдакова Н.А., Волков А.Б.</v>
      </c>
    </row>
    <row r="48" spans="1:12">
      <c r="A48" s="29">
        <v>4</v>
      </c>
      <c r="B48" s="20">
        <v>387</v>
      </c>
      <c r="C48" s="21" t="str">
        <f>IF(B48=0," ",VLOOKUP(B48,[1]Женщины!B$1:H$65536,2,FALSE))</f>
        <v>Деревцова Варвара</v>
      </c>
      <c r="D48" s="22">
        <f>IF(B48=0," ",VLOOKUP($B48,[1]Женщины!$B$1:$H$65536,3,FALSE))</f>
        <v>1993</v>
      </c>
      <c r="E48" s="23" t="str">
        <f>IF(B48=0," ",IF(VLOOKUP($B48,[1]Женщины!$B$1:$H$65536,4,FALSE)=0," ",VLOOKUP($B48,[1]Женщины!$B$1:$H$65536,4,FALSE)))</f>
        <v>1р</v>
      </c>
      <c r="F48" s="21" t="str">
        <f>IF(B48=0," ",VLOOKUP($B48,[1]Женщины!$B$1:$H$65536,5,FALSE))</f>
        <v>респ-ка Коми</v>
      </c>
      <c r="G48" s="21" t="str">
        <f>IF(B48=0," ",VLOOKUP($B48,[1]Женщины!$B$1:$H$65536,6,FALSE))</f>
        <v>Сыктывкар, КДЮСШ-1</v>
      </c>
      <c r="H48" s="31">
        <v>3.1111111111111113E-4</v>
      </c>
      <c r="I48" s="24"/>
      <c r="J48" s="26" t="str">
        <f>IF(H48=0," ",IF(H48&lt;=[1]Разряды!$D$31,[1]Разряды!$D$3,IF(H48&lt;=[1]Разряды!$E$31,[1]Разряды!$E$3,IF(H48&lt;=[1]Разряды!$F$31,[1]Разряды!$F$3,IF(H48&lt;=[1]Разряды!$G$31,[1]Разряды!$G$3,IF(H48&lt;=[1]Разряды!$H$31,[1]Разряды!$H$3,IF(H48&lt;=[1]Разряды!$I$31,[1]Разряды!$I$3,IF(H48&lt;=[1]Разряды!$J$31,[1]Разряды!$J$3,"б/р"))))))))</f>
        <v>1р</v>
      </c>
      <c r="K48" s="16">
        <v>15</v>
      </c>
      <c r="L48" s="21" t="str">
        <f>IF(B48=0," ",VLOOKUP($B48,[1]Женщины!$B$1:$H$65536,7,FALSE))</f>
        <v>Панюкова М.А.</v>
      </c>
    </row>
    <row r="49" spans="1:12">
      <c r="A49" s="29">
        <v>5</v>
      </c>
      <c r="B49" s="20">
        <v>167</v>
      </c>
      <c r="C49" s="21" t="str">
        <f>IF(B49=0," ",VLOOKUP(B49,[1]Женщины!B$1:H$65536,2,FALSE))</f>
        <v>Кончакова Дарья</v>
      </c>
      <c r="D49" s="27">
        <f>IF(B49=0," ",VLOOKUP($B49,[1]Женщины!$B$1:$H$65536,3,FALSE))</f>
        <v>34611</v>
      </c>
      <c r="E49" s="23" t="str">
        <f>IF(B49=0," ",IF(VLOOKUP($B49,[1]Женщины!$B$1:$H$65536,4,FALSE)=0," ",VLOOKUP($B49,[1]Женщины!$B$1:$H$65536,4,FALSE)))</f>
        <v>1р</v>
      </c>
      <c r="F49" s="21" t="str">
        <f>IF(B49=0," ",VLOOKUP($B49,[1]Женщины!$B$1:$H$65536,5,FALSE))</f>
        <v>Архангельская</v>
      </c>
      <c r="G49" s="21" t="str">
        <f>IF(B49=0," ",VLOOKUP($B49,[1]Женщины!$B$1:$H$65536,6,FALSE))</f>
        <v>Архангельск, ДЮСШ-1</v>
      </c>
      <c r="H49" s="31">
        <v>3.1643518518518517E-4</v>
      </c>
      <c r="I49" s="24"/>
      <c r="J49" s="26" t="str">
        <f>IF(H49=0," ",IF(H49&lt;=[1]Разряды!$D$31,[1]Разряды!$D$3,IF(H49&lt;=[1]Разряды!$E$31,[1]Разряды!$E$3,IF(H49&lt;=[1]Разряды!$F$31,[1]Разряды!$F$3,IF(H49&lt;=[1]Разряды!$G$31,[1]Разряды!$G$3,IF(H49&lt;=[1]Разряды!$H$31,[1]Разряды!$H$3,IF(H49&lt;=[1]Разряды!$I$31,[1]Разряды!$I$3,IF(H49&lt;=[1]Разряды!$J$31,[1]Разряды!$J$3,"б/р"))))))))</f>
        <v>2р</v>
      </c>
      <c r="K49" s="15" t="s">
        <v>31</v>
      </c>
      <c r="L49" s="21" t="str">
        <f>IF(B49=0," ",VLOOKUP($B49,[1]Женщины!$B$1:$H$65536,7,FALSE))</f>
        <v>Луцева И.В.</v>
      </c>
    </row>
    <row r="50" spans="1:12">
      <c r="A50" s="29">
        <v>6</v>
      </c>
      <c r="B50" s="20">
        <v>455</v>
      </c>
      <c r="C50" s="21" t="str">
        <f>IF(B50=0," ",VLOOKUP(B50,[1]Женщины!B$1:H$65536,2,FALSE))</f>
        <v>Милер Валерия</v>
      </c>
      <c r="D50" s="27">
        <f>IF(B50=0," ",VLOOKUP($B50,[1]Женщины!$B$1:$H$65536,3,FALSE))</f>
        <v>34631</v>
      </c>
      <c r="E50" s="23" t="str">
        <f>IF(B50=0," ",IF(VLOOKUP($B50,[1]Женщины!$B$1:$H$65536,4,FALSE)=0," ",VLOOKUP($B50,[1]Женщины!$B$1:$H$65536,4,FALSE)))</f>
        <v>1р</v>
      </c>
      <c r="F50" s="21" t="str">
        <f>IF(B50=0," ",VLOOKUP($B50,[1]Женщины!$B$1:$H$65536,5,FALSE))</f>
        <v>Мурманская</v>
      </c>
      <c r="G50" s="30" t="str">
        <f>IF(B50=0," ",VLOOKUP($B50,[1]Женщины!$B$1:$H$65536,6,FALSE))</f>
        <v>Североморск-Мурманск, СДЮСШОР-4, Динамо</v>
      </c>
      <c r="H50" s="31">
        <v>3.2210648148148148E-4</v>
      </c>
      <c r="I50" s="24"/>
      <c r="J50" s="26" t="str">
        <f>IF(H50=0," ",IF(H50&lt;=[1]Разряды!$D$31,[1]Разряды!$D$3,IF(H50&lt;=[1]Разряды!$E$31,[1]Разряды!$E$3,IF(H50&lt;=[1]Разряды!$F$31,[1]Разряды!$F$3,IF(H50&lt;=[1]Разряды!$G$31,[1]Разряды!$G$3,IF(H50&lt;=[1]Разряды!$H$31,[1]Разряды!$H$3,IF(H50&lt;=[1]Разряды!$I$31,[1]Разряды!$I$3,IF(H50&lt;=[1]Разряды!$J$31,[1]Разряды!$J$3,"б/р"))))))))</f>
        <v>2р</v>
      </c>
      <c r="K50" s="16">
        <v>14</v>
      </c>
      <c r="L50" s="21" t="str">
        <f>IF(B50=0," ",VLOOKUP($B50,[1]Женщины!$B$1:$H$65536,7,FALSE))</f>
        <v>Агупова А.В., Фарутин Н.В.</v>
      </c>
    </row>
    <row r="51" spans="1:12">
      <c r="A51" s="29">
        <v>7</v>
      </c>
      <c r="B51" s="32">
        <v>484</v>
      </c>
      <c r="C51" s="21" t="str">
        <f>IF(B51=0," ",VLOOKUP(B51,[1]Женщины!B$1:H$65536,2,FALSE))</f>
        <v>Тарасова Мария</v>
      </c>
      <c r="D51" s="22">
        <f>IF(B51=0," ",VLOOKUP($B51,[1]Женщины!$B$1:$H$65536,3,FALSE))</f>
        <v>1994</v>
      </c>
      <c r="E51" s="23" t="str">
        <f>IF(B51=0," ",IF(VLOOKUP($B51,[1]Женщины!$B$1:$H$65536,4,FALSE)=0," ",VLOOKUP($B51,[1]Женщины!$B$1:$H$65536,4,FALSE)))</f>
        <v>1р</v>
      </c>
      <c r="F51" s="21" t="str">
        <f>IF(B51=0," ",VLOOKUP($B51,[1]Женщины!$B$1:$H$65536,5,FALSE))</f>
        <v>Владимирская</v>
      </c>
      <c r="G51" s="21" t="str">
        <f>IF(B51=0," ",VLOOKUP($B51,[1]Женщины!$B$1:$H$65536,6,FALSE))</f>
        <v>Владимир, СДЮСШОР-7</v>
      </c>
      <c r="H51" s="31">
        <v>3.2256944444444444E-4</v>
      </c>
      <c r="I51" s="31"/>
      <c r="J51" s="26" t="str">
        <f>IF(H51=0," ",IF(H51&lt;=[1]Разряды!$D$31,[1]Разряды!$D$3,IF(H51&lt;=[1]Разряды!$E$31,[1]Разряды!$E$3,IF(H51&lt;=[1]Разряды!$F$31,[1]Разряды!$F$3,IF(H51&lt;=[1]Разряды!$G$31,[1]Разряды!$G$3,IF(H51&lt;=[1]Разряды!$H$31,[1]Разряды!$H$3,IF(H51&lt;=[1]Разряды!$I$31,[1]Разряды!$I$3,IF(H51&lt;=[1]Разряды!$J$31,[1]Разряды!$J$3,"б/р"))))))))</f>
        <v>2р</v>
      </c>
      <c r="K51" s="16">
        <v>13</v>
      </c>
      <c r="L51" s="21" t="str">
        <f>IF(B51=0," ",VLOOKUP($B51,[1]Женщины!$B$1:$H$65536,7,FALSE))</f>
        <v>Морочко М.А.</v>
      </c>
    </row>
    <row r="52" spans="1:12">
      <c r="A52" s="29">
        <v>8</v>
      </c>
      <c r="B52" s="20">
        <v>363</v>
      </c>
      <c r="C52" s="21" t="str">
        <f>IF(B52=0," ",VLOOKUP(B52,[1]Женщины!B$1:H$65536,2,FALSE))</f>
        <v>Фёдорова Наталья</v>
      </c>
      <c r="D52" s="27">
        <f>IF(B52=0," ",VLOOKUP($B52,[1]Женщины!$B$1:$H$65536,3,FALSE))</f>
        <v>34122</v>
      </c>
      <c r="E52" s="23" t="str">
        <f>IF(B52=0," ",IF(VLOOKUP($B52,[1]Женщины!$B$1:$H$65536,4,FALSE)=0," ",VLOOKUP($B52,[1]Женщины!$B$1:$H$65536,4,FALSE)))</f>
        <v>1р</v>
      </c>
      <c r="F52" s="21" t="str">
        <f>IF(B52=0," ",VLOOKUP($B52,[1]Женщины!$B$1:$H$65536,5,FALSE))</f>
        <v>Псковская</v>
      </c>
      <c r="G52" s="21" t="str">
        <f>IF(B52=0," ",VLOOKUP($B52,[1]Женщины!$B$1:$H$65536,6,FALSE))</f>
        <v>Великие Луки</v>
      </c>
      <c r="H52" s="24">
        <v>3.2453703703703702E-4</v>
      </c>
      <c r="I52" s="33"/>
      <c r="J52" s="26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2р</v>
      </c>
      <c r="K52" s="16">
        <v>12</v>
      </c>
      <c r="L52" s="21" t="str">
        <f>IF(B52=0," ",VLOOKUP($B52,[1]Женщины!$B$1:$H$65536,7,FALSE))</f>
        <v>Ершов В.Ю.</v>
      </c>
    </row>
    <row r="53" spans="1:12">
      <c r="A53" s="29">
        <v>9</v>
      </c>
      <c r="B53" s="20">
        <v>432</v>
      </c>
      <c r="C53" s="21" t="str">
        <f>IF(B53=0," ",VLOOKUP(B53,[1]Женщины!B$1:H$65536,2,FALSE))</f>
        <v>Ананьева Анастасия</v>
      </c>
      <c r="D53" s="22">
        <f>IF(B53=0," ",VLOOKUP($B53,[1]Женщины!$B$1:$H$65536,3,FALSE))</f>
        <v>1994</v>
      </c>
      <c r="E53" s="23" t="str">
        <f>IF(B53=0," ",IF(VLOOKUP($B53,[1]Женщины!$B$1:$H$65536,4,FALSE)=0," ",VLOOKUP($B53,[1]Женщины!$B$1:$H$65536,4,FALSE)))</f>
        <v>2р</v>
      </c>
      <c r="F53" s="21" t="str">
        <f>IF(B53=0," ",VLOOKUP($B53,[1]Женщины!$B$1:$H$65536,5,FALSE))</f>
        <v>Новгородская</v>
      </c>
      <c r="G53" s="21" t="str">
        <f>IF(B53=0," ",VLOOKUP($B53,[1]Женщины!$B$1:$H$65536,6,FALSE))</f>
        <v>Великий Новгород, ДЮСШ</v>
      </c>
      <c r="H53" s="31">
        <v>3.359953703703704E-4</v>
      </c>
      <c r="I53" s="24"/>
      <c r="J53" s="26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3р</v>
      </c>
      <c r="K53" s="16">
        <v>0</v>
      </c>
      <c r="L53" s="21" t="str">
        <f>IF(B53=0," ",VLOOKUP($B53,[1]Женщины!$B$1:$H$65536,7,FALSE))</f>
        <v>Чибисов С.П.</v>
      </c>
    </row>
    <row r="54" spans="1:12">
      <c r="A54" s="29">
        <v>10</v>
      </c>
      <c r="B54" s="20">
        <v>369</v>
      </c>
      <c r="C54" s="21" t="str">
        <f>IF(B54=0," ",VLOOKUP(B54,[1]Женщины!B$1:H$65536,2,FALSE))</f>
        <v>Иванова Елизавета</v>
      </c>
      <c r="D54" s="27">
        <f>IF(B54=0," ",VLOOKUP($B54,[1]Женщины!$B$1:$H$65536,3,FALSE))</f>
        <v>34585</v>
      </c>
      <c r="E54" s="23" t="str">
        <f>IF(B54=0," ",IF(VLOOKUP($B54,[1]Женщины!$B$1:$H$65536,4,FALSE)=0," ",VLOOKUP($B54,[1]Женщины!$B$1:$H$65536,4,FALSE)))</f>
        <v>1р</v>
      </c>
      <c r="F54" s="21" t="str">
        <f>IF(B54=0," ",VLOOKUP($B54,[1]Женщины!$B$1:$H$65536,5,FALSE))</f>
        <v>Псковская</v>
      </c>
      <c r="G54" s="30" t="str">
        <f>IF(B54=0," ",VLOOKUP($B54,[1]Женщины!$B$1:$H$65536,6,FALSE))</f>
        <v>Великие Луки, ДЮСШ-1, "Атлетика"</v>
      </c>
      <c r="H54" s="24">
        <v>3.3726851851851848E-4</v>
      </c>
      <c r="I54" s="24"/>
      <c r="J54" s="26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3р</v>
      </c>
      <c r="K54" s="16">
        <v>0</v>
      </c>
      <c r="L54" s="21" t="str">
        <f>IF(B54=0," ",VLOOKUP($B54,[1]Женщины!$B$1:$H$65536,7,FALSE))</f>
        <v>Смирнов А.А.</v>
      </c>
    </row>
    <row r="55" spans="1:12">
      <c r="A55" s="29">
        <v>11</v>
      </c>
      <c r="B55" s="20">
        <v>313</v>
      </c>
      <c r="C55" s="21" t="str">
        <f>IF(B55=0," ",VLOOKUP(B55,[1]Женщины!B$1:H$65536,2,FALSE))</f>
        <v>Шучёва Светлана</v>
      </c>
      <c r="D55" s="27">
        <f>IF(B55=0," ",VLOOKUP($B55,[1]Женщины!$B$1:$H$65536,3,FALSE))</f>
        <v>34358</v>
      </c>
      <c r="E55" s="23" t="str">
        <f>IF(B55=0," ",IF(VLOOKUP($B55,[1]Женщины!$B$1:$H$65536,4,FALSE)=0," ",VLOOKUP($B55,[1]Женщины!$B$1:$H$65536,4,FALSE)))</f>
        <v>2р</v>
      </c>
      <c r="F55" s="21" t="str">
        <f>IF(B55=0," ",VLOOKUP($B55,[1]Женщины!$B$1:$H$65536,5,FALSE))</f>
        <v>Вологодская</v>
      </c>
      <c r="G55" s="21" t="str">
        <f>IF(B55=0," ",VLOOKUP($B55,[1]Женщины!$B$1:$H$65536,6,FALSE))</f>
        <v>Вологда, ДЮСШ "Спартак"</v>
      </c>
      <c r="H55" s="31">
        <v>3.4722222222222224E-4</v>
      </c>
      <c r="I55" s="31"/>
      <c r="J55" s="26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3р</v>
      </c>
      <c r="K55" s="15" t="s">
        <v>31</v>
      </c>
      <c r="L55" s="21" t="str">
        <f>IF(B55=0," ",VLOOKUP($B55,[1]Женщины!$B$1:$H$65536,7,FALSE))</f>
        <v>Воробьёва Н.Н.</v>
      </c>
    </row>
    <row r="56" spans="1:12" ht="15.75" thickBot="1">
      <c r="A56" s="35"/>
      <c r="B56" s="36"/>
      <c r="C56" s="37" t="str">
        <f>IF(B56=0," ",VLOOKUP(B56,[1]Женщины!B$1:H$65536,2,FALSE))</f>
        <v xml:space="preserve"> </v>
      </c>
      <c r="D56" s="58" t="str">
        <f>IF(B56=0," ",VLOOKUP($B56,[1]Женщины!$B$1:$H$65536,3,FALSE))</f>
        <v xml:space="preserve"> </v>
      </c>
      <c r="E56" s="39" t="str">
        <f>IF(B56=0," ",IF(VLOOKUP($B56,[1]Женщины!$B$1:$H$65536,4,FALSE)=0," ",VLOOKUP($B56,[1]Женщины!$B$1:$H$65536,4,FALSE)))</f>
        <v xml:space="preserve"> </v>
      </c>
      <c r="F56" s="37" t="str">
        <f>IF(B56=0," ",VLOOKUP($B56,[1]Женщины!$B$1:$H$65536,5,FALSE))</f>
        <v xml:space="preserve"> </v>
      </c>
      <c r="G56" s="37" t="str">
        <f>IF(B56=0," ",VLOOKUP($B56,[1]Женщины!$B$1:$H$65536,6,FALSE))</f>
        <v xml:space="preserve"> </v>
      </c>
      <c r="H56" s="59"/>
      <c r="I56" s="41"/>
      <c r="J56" s="42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 xml:space="preserve"> </v>
      </c>
      <c r="K56" s="42"/>
      <c r="L56" s="37" t="str">
        <f>IF(B56=0," ",VLOOKUP($B56,[1]Женщины!$B$1:$H$65536,7,FALSE))</f>
        <v xml:space="preserve"> </v>
      </c>
    </row>
    <row r="57" spans="1:12" ht="23.25" thickTop="1">
      <c r="A57" s="382" t="s">
        <v>1</v>
      </c>
      <c r="B57" s="382"/>
      <c r="C57" s="382"/>
      <c r="D57" s="382"/>
      <c r="E57" s="382"/>
      <c r="F57" s="382"/>
      <c r="G57" s="382"/>
      <c r="H57" s="382"/>
      <c r="I57" s="382"/>
      <c r="J57" s="382"/>
      <c r="K57" s="382"/>
      <c r="L57" s="382"/>
    </row>
    <row r="58" spans="1:12" ht="20.25">
      <c r="A58" s="383" t="s">
        <v>38</v>
      </c>
      <c r="B58" s="383"/>
      <c r="C58" s="383"/>
      <c r="D58" s="383"/>
      <c r="E58" s="383"/>
      <c r="F58" s="383"/>
      <c r="G58" s="383"/>
      <c r="H58" s="383"/>
      <c r="I58" s="383"/>
      <c r="J58" s="383"/>
      <c r="K58" s="383"/>
      <c r="L58" s="383"/>
    </row>
    <row r="59" spans="1:12" ht="18">
      <c r="A59" s="1"/>
      <c r="B59" s="2"/>
      <c r="C59" s="2"/>
      <c r="D59" s="2"/>
      <c r="E59" s="2"/>
      <c r="F59" s="2" t="s">
        <v>5</v>
      </c>
      <c r="G59" s="2"/>
      <c r="H59" s="2"/>
      <c r="I59" s="2"/>
      <c r="J59" s="2"/>
      <c r="K59" s="2"/>
      <c r="L59" s="2"/>
    </row>
    <row r="60" spans="1:12" ht="15.75">
      <c r="A60" s="1"/>
      <c r="B60" s="3"/>
      <c r="C60" s="3"/>
      <c r="D60" s="3"/>
      <c r="E60" s="3"/>
      <c r="F60" s="384" t="s">
        <v>69</v>
      </c>
      <c r="G60" s="384"/>
      <c r="H60" s="3"/>
      <c r="I60"/>
      <c r="K60" s="4" t="s">
        <v>8</v>
      </c>
    </row>
    <row r="61" spans="1:12">
      <c r="A61" s="1"/>
      <c r="B61" s="4"/>
      <c r="C61" s="5"/>
      <c r="F61" s="1"/>
      <c r="G61" s="1"/>
      <c r="H61" s="6"/>
      <c r="I61" s="6"/>
      <c r="J61" s="6"/>
      <c r="K61" s="6" t="s">
        <v>10</v>
      </c>
      <c r="L61" s="6"/>
    </row>
    <row r="62" spans="1:12" ht="18.75">
      <c r="A62" s="7"/>
      <c r="B62" s="4"/>
      <c r="C62" s="4"/>
      <c r="E62" s="8"/>
      <c r="F62" s="1"/>
      <c r="G62" s="1"/>
      <c r="H62" s="8"/>
      <c r="I62" s="385" t="s">
        <v>12</v>
      </c>
      <c r="J62" s="385"/>
      <c r="K62" s="9"/>
      <c r="L62" s="6" t="s">
        <v>81</v>
      </c>
    </row>
    <row r="63" spans="1:12">
      <c r="A63" s="1" t="s">
        <v>73</v>
      </c>
      <c r="B63" s="4"/>
      <c r="C63" s="4"/>
      <c r="D63" s="10"/>
      <c r="E63" s="10"/>
      <c r="F63" s="1"/>
      <c r="G63" s="1"/>
      <c r="H63" s="11"/>
      <c r="I63" s="378" t="s">
        <v>15</v>
      </c>
      <c r="J63" s="378"/>
      <c r="K63" s="12"/>
      <c r="L63" s="6" t="s">
        <v>82</v>
      </c>
    </row>
    <row r="64" spans="1:12">
      <c r="A64" s="379" t="s">
        <v>17</v>
      </c>
      <c r="B64" s="379" t="s">
        <v>18</v>
      </c>
      <c r="C64" s="379" t="s">
        <v>19</v>
      </c>
      <c r="D64" s="372" t="s">
        <v>20</v>
      </c>
      <c r="E64" s="372" t="s">
        <v>21</v>
      </c>
      <c r="F64" s="372" t="s">
        <v>22</v>
      </c>
      <c r="G64" s="372" t="s">
        <v>23</v>
      </c>
      <c r="H64" s="380" t="s">
        <v>24</v>
      </c>
      <c r="I64" s="381"/>
      <c r="J64" s="379" t="s">
        <v>25</v>
      </c>
      <c r="K64" s="372" t="s">
        <v>26</v>
      </c>
      <c r="L64" s="374" t="s">
        <v>27</v>
      </c>
    </row>
    <row r="65" spans="1:12">
      <c r="A65" s="373"/>
      <c r="B65" s="373"/>
      <c r="C65" s="373"/>
      <c r="D65" s="373"/>
      <c r="E65" s="373"/>
      <c r="F65" s="373"/>
      <c r="G65" s="373"/>
      <c r="H65" s="14" t="s">
        <v>28</v>
      </c>
      <c r="I65" s="14" t="s">
        <v>29</v>
      </c>
      <c r="J65" s="373"/>
      <c r="K65" s="373"/>
      <c r="L65" s="375"/>
    </row>
    <row r="66" spans="1:12">
      <c r="A66" s="15"/>
      <c r="B66" s="15"/>
      <c r="C66" s="15"/>
      <c r="D66" s="16"/>
      <c r="E66" s="15"/>
      <c r="F66" s="376" t="s">
        <v>41</v>
      </c>
      <c r="G66" s="376"/>
      <c r="H66" s="17"/>
      <c r="I66" s="18"/>
    </row>
    <row r="67" spans="1:12">
      <c r="A67" s="19">
        <v>1</v>
      </c>
      <c r="B67" s="20">
        <v>448</v>
      </c>
      <c r="C67" s="21" t="str">
        <f>IF(B67=0," ",VLOOKUP(B67,[1]Женщины!B$1:H$65536,2,FALSE))</f>
        <v>Попова Ангелина</v>
      </c>
      <c r="D67" s="27">
        <f>IF(B67=0," ",VLOOKUP($B67,[1]Женщины!$B$1:$H$65536,3,FALSE))</f>
        <v>33150</v>
      </c>
      <c r="E67" s="23" t="str">
        <f>IF(B67=0," ",IF(VLOOKUP($B67,[1]Женщины!$B$1:$H$65536,4,FALSE)=0," ",VLOOKUP($B67,[1]Женщины!$B$1:$H$65536,4,FALSE)))</f>
        <v>МС</v>
      </c>
      <c r="F67" s="21" t="str">
        <f>IF(B67=0," ",VLOOKUP($B67,[1]Женщины!$B$1:$H$65536,5,FALSE))</f>
        <v>Мурманская</v>
      </c>
      <c r="G67" s="21" t="str">
        <f>IF(B67=0," ",VLOOKUP($B67,[1]Женщины!$B$1:$H$65536,6,FALSE))</f>
        <v>Мурманск, ШВСМ, СДЮСШОР-4</v>
      </c>
      <c r="H67" s="24">
        <v>2.9062499999999998E-4</v>
      </c>
      <c r="I67" s="25">
        <v>2.8668981481481481E-4</v>
      </c>
      <c r="J67" s="26" t="str">
        <f>IF(H67=0," ",IF(H67&lt;=[1]Разряды!$D$31,[1]Разряды!$D$3,IF(H67&lt;=[1]Разряды!$E$31,[1]Разряды!$E$3,IF(H67&lt;=[1]Разряды!$F$31,[1]Разряды!$F$3,IF(H67&lt;=[1]Разряды!$G$31,[1]Разряды!$G$3,IF(H67&lt;=[1]Разряды!$H$31,[1]Разряды!$H$3,IF(H67&lt;=[1]Разряды!$I$31,[1]Разряды!$I$3,IF(H67&lt;=[1]Разряды!$J$31,[1]Разряды!$J$3,"б/р"))))))))</f>
        <v>кмс</v>
      </c>
      <c r="K67" s="26">
        <v>20</v>
      </c>
      <c r="L67" s="21" t="str">
        <f>IF(B67=0," ",VLOOKUP($B67,[1]Женщины!$B$1:$H$65536,7,FALSE))</f>
        <v>Фарутин Н.В.</v>
      </c>
    </row>
    <row r="68" spans="1:12" ht="26.25" customHeight="1">
      <c r="A68" s="19">
        <v>2</v>
      </c>
      <c r="B68" s="20">
        <v>190</v>
      </c>
      <c r="C68" s="50" t="str">
        <f>IF(B68=0," ",VLOOKUP(B68,[1]Женщины!B$1:H$65536,2,FALSE))</f>
        <v>Пахолкова Анастасия</v>
      </c>
      <c r="D68" s="51">
        <f>IF(B68=0," ",VLOOKUP($B68,[1]Женщины!$B$1:$H$65536,3,FALSE))</f>
        <v>33661</v>
      </c>
      <c r="E68" s="52" t="str">
        <f>IF(B68=0," ",IF(VLOOKUP($B68,[1]Женщины!$B$1:$H$65536,4,FALSE)=0," ",VLOOKUP($B68,[1]Женщины!$B$1:$H$65536,4,FALSE)))</f>
        <v>КМС</v>
      </c>
      <c r="F68" s="50" t="str">
        <f>IF(B68=0," ",VLOOKUP($B68,[1]Женщины!$B$1:$H$65536,5,FALSE))</f>
        <v>Калининградская</v>
      </c>
      <c r="G68" s="50" t="str">
        <f>IF(B68=0," ",VLOOKUP($B68,[1]Женщины!$B$1:$H$65536,6,FALSE))</f>
        <v>Калининград, УОР</v>
      </c>
      <c r="H68" s="24">
        <v>2.9652777777777777E-4</v>
      </c>
      <c r="I68" s="28">
        <v>2.9560185185185185E-4</v>
      </c>
      <c r="J68" s="99" t="s">
        <v>58</v>
      </c>
      <c r="K68" s="54">
        <v>17</v>
      </c>
      <c r="L68" s="100" t="str">
        <f>IF(B68=0," ",VLOOKUP($B68,[1]Женщины!$B$1:$H$65536,7,FALSE))</f>
        <v>Антунович Г.П., Лещинский В.В., Лобков В.Г.</v>
      </c>
    </row>
    <row r="69" spans="1:12">
      <c r="A69" s="19">
        <v>3</v>
      </c>
      <c r="B69" s="32">
        <v>327</v>
      </c>
      <c r="C69" s="21" t="str">
        <f>IF(B69=0," ",VLOOKUP(B69,[1]Женщины!B$1:H$65536,2,FALSE))</f>
        <v>Пантелеева Екатерина</v>
      </c>
      <c r="D69" s="27">
        <f>IF(B69=0," ",VLOOKUP($B69,[1]Женщины!$B$1:$H$65536,3,FALSE))</f>
        <v>33024</v>
      </c>
      <c r="E69" s="23" t="str">
        <f>IF(B69=0," ",IF(VLOOKUP($B69,[1]Женщины!$B$1:$H$65536,4,FALSE)=0," ",VLOOKUP($B69,[1]Женщины!$B$1:$H$65536,4,FALSE)))</f>
        <v>КМС</v>
      </c>
      <c r="F69" s="21" t="str">
        <f>IF(B69=0," ",VLOOKUP($B69,[1]Женщины!$B$1:$H$65536,5,FALSE))</f>
        <v>Ивановская</v>
      </c>
      <c r="G69" s="21" t="str">
        <f>IF(B69=0," ",VLOOKUP($B69,[1]Женщины!$B$1:$H$65536,6,FALSE))</f>
        <v>Иваново, Профсоюзы</v>
      </c>
      <c r="H69" s="31">
        <v>2.9930555555555553E-4</v>
      </c>
      <c r="I69" s="25">
        <v>3.0162037037037033E-4</v>
      </c>
      <c r="J69" s="26" t="str">
        <f>IF(H69=0," ",IF(H69&lt;=[1]Разряды!$D$31,[1]Разряды!$D$3,IF(H69&lt;=[1]Разряды!$E$31,[1]Разряды!$E$3,IF(H69&lt;=[1]Разряды!$F$31,[1]Разряды!$F$3,IF(H69&lt;=[1]Разряды!$G$31,[1]Разряды!$G$3,IF(H69&lt;=[1]Разряды!$H$31,[1]Разряды!$H$3,IF(H69&lt;=[1]Разряды!$I$31,[1]Разряды!$I$3,IF(H69&lt;=[1]Разряды!$J$31,[1]Разряды!$J$3,"б/р"))))))))</f>
        <v>1р</v>
      </c>
      <c r="K69" s="16">
        <v>15</v>
      </c>
      <c r="L69" s="21" t="str">
        <f>IF(B69=0," ",VLOOKUP($B69,[1]Женщины!$B$1:$H$65536,7,FALSE))</f>
        <v>Сафина Н.Н.</v>
      </c>
    </row>
    <row r="70" spans="1:12">
      <c r="A70" s="29">
        <v>4</v>
      </c>
      <c r="B70" s="20">
        <v>407</v>
      </c>
      <c r="C70" s="21" t="str">
        <f>IF(B70=0," ",VLOOKUP(B70,[1]Женщины!B$1:H$65536,2,FALSE))</f>
        <v>Иванова Екатерина</v>
      </c>
      <c r="D70" s="27">
        <f>IF(B70=0," ",VLOOKUP($B70,[1]Женщины!$B$1:$H$65536,3,FALSE))</f>
        <v>33199</v>
      </c>
      <c r="E70" s="23" t="str">
        <f>IF(B70=0," ",IF(VLOOKUP($B70,[1]Женщины!$B$1:$H$65536,4,FALSE)=0," ",VLOOKUP($B70,[1]Женщины!$B$1:$H$65536,4,FALSE)))</f>
        <v>КМС</v>
      </c>
      <c r="F70" s="21" t="str">
        <f>IF(B70=0," ",VLOOKUP($B70,[1]Женщины!$B$1:$H$65536,5,FALSE))</f>
        <v>респ-ка Карелия</v>
      </c>
      <c r="G70" s="21" t="str">
        <f>IF(B70=0," ",VLOOKUP($B70,[1]Женщины!$B$1:$H$65536,6,FALSE))</f>
        <v>СДЮСШОР-3</v>
      </c>
      <c r="H70" s="31">
        <v>2.9953703703703701E-4</v>
      </c>
      <c r="I70" s="101" t="s">
        <v>80</v>
      </c>
      <c r="J70" s="26" t="str">
        <f>IF(H70=0," ",IF(H70&lt;=[1]Разряды!$D$31,[1]Разряды!$D$3,IF(H70&lt;=[1]Разряды!$E$31,[1]Разряды!$E$3,IF(H70&lt;=[1]Разряды!$F$31,[1]Разряды!$F$3,IF(H70&lt;=[1]Разряды!$G$31,[1]Разряды!$G$3,IF(H70&lt;=[1]Разряды!$H$31,[1]Разряды!$H$3,IF(H70&lt;=[1]Разряды!$I$31,[1]Разряды!$I$3,IF(H70&lt;=[1]Разряды!$J$31,[1]Разряды!$J$3,"б/р"))))))))</f>
        <v>1р</v>
      </c>
      <c r="K70" s="16">
        <v>14</v>
      </c>
      <c r="L70" s="21" t="str">
        <f>IF(B70=0," ",VLOOKUP($B70,[1]Женщины!$B$1:$H$65536,7,FALSE))</f>
        <v>Сигарева А.Ю.</v>
      </c>
    </row>
    <row r="71" spans="1:12">
      <c r="A71" s="29">
        <v>5</v>
      </c>
      <c r="B71" s="20">
        <v>325</v>
      </c>
      <c r="C71" s="21" t="str">
        <f>IF(B71=0," ",VLOOKUP(B71,[1]Женщины!B$1:H$65536,2,FALSE))</f>
        <v>Леткова Лариса</v>
      </c>
      <c r="D71" s="27">
        <f>IF(B71=0," ",VLOOKUP($B71,[1]Женщины!$B$1:$H$65536,3,FALSE))</f>
        <v>33208</v>
      </c>
      <c r="E71" s="23" t="str">
        <f>IF(B71=0," ",IF(VLOOKUP($B71,[1]Женщины!$B$1:$H$65536,4,FALSE)=0," ",VLOOKUP($B71,[1]Женщины!$B$1:$H$65536,4,FALSE)))</f>
        <v>КМС</v>
      </c>
      <c r="F71" s="21" t="str">
        <f>IF(B71=0," ",VLOOKUP($B71,[1]Женщины!$B$1:$H$65536,5,FALSE))</f>
        <v>Ивановская</v>
      </c>
      <c r="G71" s="21" t="str">
        <f>IF(B71=0," ",VLOOKUP($B71,[1]Женщины!$B$1:$H$65536,6,FALSE))</f>
        <v>Иваново, Профсоюзы</v>
      </c>
      <c r="H71" s="24">
        <v>2.9988425925925923E-4</v>
      </c>
      <c r="I71" s="31"/>
      <c r="J71" s="26" t="str">
        <f>IF(H71=0," ",IF(H71&lt;=[1]Разряды!$D$31,[1]Разряды!$D$3,IF(H71&lt;=[1]Разряды!$E$31,[1]Разряды!$E$3,IF(H71&lt;=[1]Разряды!$F$31,[1]Разряды!$F$3,IF(H71&lt;=[1]Разряды!$G$31,[1]Разряды!$G$3,IF(H71&lt;=[1]Разряды!$H$31,[1]Разряды!$H$3,IF(H71&lt;=[1]Разряды!$I$31,[1]Разряды!$I$3,IF(H71&lt;=[1]Разряды!$J$31,[1]Разряды!$J$3,"б/р"))))))))</f>
        <v>1р</v>
      </c>
      <c r="K71" s="16">
        <v>13</v>
      </c>
      <c r="L71" s="21" t="str">
        <f>IF(B71=0," ",VLOOKUP($B71,[1]Женщины!$B$1:$H$65536,7,FALSE))</f>
        <v>Магницкий М.В.</v>
      </c>
    </row>
    <row r="72" spans="1:12">
      <c r="A72" s="29">
        <v>6</v>
      </c>
      <c r="B72" s="20">
        <v>328</v>
      </c>
      <c r="C72" s="21" t="str">
        <f>IF(B72=0," ",VLOOKUP(B72,[1]Женщины!B$1:H$65536,2,FALSE))</f>
        <v>Сенникова Дарья</v>
      </c>
      <c r="D72" s="27">
        <f>IF(B72=0," ",VLOOKUP($B72,[1]Женщины!$B$1:$H$65536,3,FALSE))</f>
        <v>33770</v>
      </c>
      <c r="E72" s="23" t="str">
        <f>IF(B72=0," ",IF(VLOOKUP($B72,[1]Женщины!$B$1:$H$65536,4,FALSE)=0," ",VLOOKUP($B72,[1]Женщины!$B$1:$H$65536,4,FALSE)))</f>
        <v>КМС</v>
      </c>
      <c r="F72" s="21" t="str">
        <f>IF(B72=0," ",VLOOKUP($B72,[1]Женщины!$B$1:$H$65536,5,FALSE))</f>
        <v>Ивановская</v>
      </c>
      <c r="G72" s="21" t="str">
        <f>IF(B72=0," ",VLOOKUP($B72,[1]Женщины!$B$1:$H$65536,6,FALSE))</f>
        <v>Иваново, Профсоюзы</v>
      </c>
      <c r="H72" s="31">
        <v>3.0543981481481486E-4</v>
      </c>
      <c r="I72" s="31"/>
      <c r="J72" s="26" t="str">
        <f>IF(H72=0," ",IF(H72&lt;=[1]Разряды!$D$31,[1]Разряды!$D$3,IF(H72&lt;=[1]Разряды!$E$31,[1]Разряды!$E$3,IF(H72&lt;=[1]Разряды!$F$31,[1]Разряды!$F$3,IF(H72&lt;=[1]Разряды!$G$31,[1]Разряды!$G$3,IF(H72&lt;=[1]Разряды!$H$31,[1]Разряды!$H$3,IF(H72&lt;=[1]Разряды!$I$31,[1]Разряды!$I$3,IF(H72&lt;=[1]Разряды!$J$31,[1]Разряды!$J$3,"б/р"))))))))</f>
        <v>1р</v>
      </c>
      <c r="K72" s="16">
        <v>12</v>
      </c>
      <c r="L72" s="21" t="str">
        <f>IF(B72=0," ",VLOOKUP($B72,[1]Женщины!$B$1:$H$65536,7,FALSE))</f>
        <v>Магницкий М.В.</v>
      </c>
    </row>
    <row r="73" spans="1:12">
      <c r="A73" s="29">
        <v>7</v>
      </c>
      <c r="B73" s="56">
        <v>186</v>
      </c>
      <c r="C73" s="21" t="str">
        <f>IF(B73=0," ",VLOOKUP(B73,[1]Женщины!B$1:H$65536,2,FALSE))</f>
        <v>Галунова Анна</v>
      </c>
      <c r="D73" s="27">
        <f>IF(B73=0," ",VLOOKUP($B73,[1]Женщины!$B$1:$H$65536,3,FALSE))</f>
        <v>33858</v>
      </c>
      <c r="E73" s="23" t="str">
        <f>IF(B73=0," ",IF(VLOOKUP($B73,[1]Женщины!$B$1:$H$65536,4,FALSE)=0," ",VLOOKUP($B73,[1]Женщины!$B$1:$H$65536,4,FALSE)))</f>
        <v>КМС</v>
      </c>
      <c r="F73" s="21" t="str">
        <f>IF(B73=0," ",VLOOKUP($B73,[1]Женщины!$B$1:$H$65536,5,FALSE))</f>
        <v>Калининградская</v>
      </c>
      <c r="G73" s="21" t="str">
        <f>IF(B73=0," ",VLOOKUP($B73,[1]Женщины!$B$1:$H$65536,6,FALSE))</f>
        <v>Калининград, СДЮСШОР-4</v>
      </c>
      <c r="H73" s="31">
        <v>3.1469907407407407E-4</v>
      </c>
      <c r="I73" s="57" t="s">
        <v>36</v>
      </c>
      <c r="J73" s="26" t="str">
        <f>IF(H73=0," ",IF(H73&lt;=[1]Разряды!$D$31,[1]Разряды!$D$3,IF(H73&lt;=[1]Разряды!$E$31,[1]Разряды!$E$3,IF(H73&lt;=[1]Разряды!$F$31,[1]Разряды!$F$3,IF(H73&lt;=[1]Разряды!$G$31,[1]Разряды!$G$3,IF(H73&lt;=[1]Разряды!$H$31,[1]Разряды!$H$3,IF(H73&lt;=[1]Разряды!$I$31,[1]Разряды!$I$3,IF(H73&lt;=[1]Разряды!$J$31,[1]Разряды!$J$3,"б/р"))))))))</f>
        <v>2р</v>
      </c>
      <c r="K73" s="16">
        <v>0</v>
      </c>
      <c r="L73" s="21" t="str">
        <f>IF(B73=0," ",VLOOKUP($B73,[1]Женщины!$B$1:$H$65536,7,FALSE))</f>
        <v>Малиновская Н.А.</v>
      </c>
    </row>
    <row r="74" spans="1:12">
      <c r="A74" s="29">
        <v>8</v>
      </c>
      <c r="B74" s="20">
        <v>385</v>
      </c>
      <c r="C74" s="21" t="str">
        <f>IF(B74=0," ",VLOOKUP(B74,[1]Женщины!B$1:H$65536,2,FALSE))</f>
        <v>Дудалева Ольга</v>
      </c>
      <c r="D74" s="22">
        <f>IF(B74=0," ",VLOOKUP($B74,[1]Женщины!$B$1:$H$65536,3,FALSE))</f>
        <v>1991</v>
      </c>
      <c r="E74" s="23" t="str">
        <f>IF(B74=0," ",IF(VLOOKUP($B74,[1]Женщины!$B$1:$H$65536,4,FALSE)=0," ",VLOOKUP($B74,[1]Женщины!$B$1:$H$65536,4,FALSE)))</f>
        <v>1р</v>
      </c>
      <c r="F74" s="21" t="str">
        <f>IF(B74=0," ",VLOOKUP($B74,[1]Женщины!$B$1:$H$65536,5,FALSE))</f>
        <v>респ-ка Коми</v>
      </c>
      <c r="G74" s="21" t="str">
        <f>IF(B74=0," ",VLOOKUP($B74,[1]Женщины!$B$1:$H$65536,6,FALSE))</f>
        <v>Сыктывкар, КДЮСШ-1</v>
      </c>
      <c r="H74" s="24">
        <v>3.1759259259259262E-4</v>
      </c>
      <c r="I74" s="24"/>
      <c r="J74" s="26" t="str">
        <f>IF(H74=0," ",IF(H74&lt;=[1]Разряды!$D$31,[1]Разряды!$D$3,IF(H74&lt;=[1]Разряды!$E$31,[1]Разряды!$E$3,IF(H74&lt;=[1]Разряды!$F$31,[1]Разряды!$F$3,IF(H74&lt;=[1]Разряды!$G$31,[1]Разряды!$G$3,IF(H74&lt;=[1]Разряды!$H$31,[1]Разряды!$H$3,IF(H74&lt;=[1]Разряды!$I$31,[1]Разряды!$I$3,IF(H74&lt;=[1]Разряды!$J$31,[1]Разряды!$J$3,"б/р"))))))))</f>
        <v>2р</v>
      </c>
      <c r="K74" s="16">
        <v>0</v>
      </c>
      <c r="L74" s="21" t="str">
        <f>IF(B74=0," ",VLOOKUP($B74,[1]Женщины!$B$1:$H$65536,7,FALSE))</f>
        <v>Панюкова М.А.</v>
      </c>
    </row>
    <row r="75" spans="1:12">
      <c r="A75" s="29"/>
      <c r="B75" s="20"/>
      <c r="C75" s="21" t="str">
        <f>IF(B75=0," ",VLOOKUP(B75,[1]Женщины!B$1:H$65536,2,FALSE))</f>
        <v xml:space="preserve"> </v>
      </c>
      <c r="D75" s="27" t="str">
        <f>IF(B75=0," ",VLOOKUP($B75,[1]Женщины!$B$1:$H$65536,3,FALSE))</f>
        <v xml:space="preserve"> </v>
      </c>
      <c r="E75" s="23" t="str">
        <f>IF(B75=0," ",IF(VLOOKUP($B75,[1]Женщины!$B$1:$H$65536,4,FALSE)=0," ",VLOOKUP($B75,[1]Женщины!$B$1:$H$65536,4,FALSE)))</f>
        <v xml:space="preserve"> </v>
      </c>
      <c r="F75" s="21" t="str">
        <f>IF(B75=0," ",VLOOKUP($B75,[1]Женщины!$B$1:$H$65536,5,FALSE))</f>
        <v xml:space="preserve"> </v>
      </c>
      <c r="G75" s="21" t="str">
        <f>IF(B75=0," ",VLOOKUP($B75,[1]Женщины!$B$1:$H$65536,6,FALSE))</f>
        <v xml:space="preserve"> </v>
      </c>
      <c r="H75" s="31"/>
      <c r="I75" s="24"/>
      <c r="J75" s="26" t="str">
        <f>IF(H75=0," ",IF(H75&lt;=[1]Разряды!$D$31,[1]Разряды!$D$3,IF(H75&lt;=[1]Разряды!$E$31,[1]Разряды!$E$3,IF(H75&lt;=[1]Разряды!$F$31,[1]Разряды!$F$3,IF(H75&lt;=[1]Разряды!$G$31,[1]Разряды!$G$3,IF(H75&lt;=[1]Разряды!$H$31,[1]Разряды!$H$3,IF(H75&lt;=[1]Разряды!$I$31,[1]Разряды!$I$3,IF(H75&lt;=[1]Разряды!$J$31,[1]Разряды!$J$3,"б/р"))))))))</f>
        <v xml:space="preserve"> </v>
      </c>
      <c r="K75" s="16"/>
      <c r="L75" s="21" t="str">
        <f>IF(B75=0," ",VLOOKUP($B75,[1]Женщины!$B$1:$H$65536,7,FALSE))</f>
        <v xml:space="preserve"> </v>
      </c>
    </row>
    <row r="76" spans="1:12">
      <c r="A76" s="29"/>
      <c r="B76" s="20"/>
      <c r="C76" s="21"/>
      <c r="D76" s="27"/>
      <c r="E76" s="23"/>
      <c r="F76" s="21"/>
      <c r="G76" s="21"/>
      <c r="H76" s="31"/>
      <c r="I76" s="377" t="s">
        <v>12</v>
      </c>
      <c r="J76" s="377"/>
      <c r="K76" s="45"/>
      <c r="L76" s="46" t="s">
        <v>83</v>
      </c>
    </row>
    <row r="77" spans="1:12">
      <c r="A77" s="15"/>
      <c r="B77" s="15"/>
      <c r="C77" s="15"/>
      <c r="D77" s="16"/>
      <c r="E77" s="15"/>
      <c r="F77" s="376" t="s">
        <v>43</v>
      </c>
      <c r="G77" s="376"/>
      <c r="H77" s="33"/>
      <c r="I77" s="390" t="s">
        <v>15</v>
      </c>
      <c r="J77" s="390"/>
      <c r="K77" s="102"/>
      <c r="L77" s="103" t="s">
        <v>84</v>
      </c>
    </row>
    <row r="78" spans="1:12">
      <c r="A78" s="19">
        <v>1</v>
      </c>
      <c r="B78" s="20">
        <v>414</v>
      </c>
      <c r="C78" s="21" t="str">
        <f>IF(B78=0," ",VLOOKUP(B78,[1]Женщины!B$1:H$65536,2,FALSE))</f>
        <v>Котлярова Надежда</v>
      </c>
      <c r="D78" s="27">
        <f>IF(B78=0," ",VLOOKUP($B78,[1]Женщины!$B$1:$H$65536,3,FALSE))</f>
        <v>32671</v>
      </c>
      <c r="E78" s="23" t="str">
        <f>IF(B78=0," ",IF(VLOOKUP($B78,[1]Женщины!$B$1:$H$65536,4,FALSE)=0," ",VLOOKUP($B78,[1]Женщины!$B$1:$H$65536,4,FALSE)))</f>
        <v>КМС</v>
      </c>
      <c r="F78" s="21" t="str">
        <f>IF(B78=0," ",VLOOKUP($B78,[1]Женщины!$B$1:$H$65536,5,FALSE))</f>
        <v>респ-ка Карелия</v>
      </c>
      <c r="G78" s="21" t="str">
        <f>IF(B78=0," ",VLOOKUP($B78,[1]Женщины!$B$1:$H$65536,6,FALSE))</f>
        <v>СДЮСШОР-3</v>
      </c>
      <c r="H78" s="47">
        <v>2.9293981481481483E-4</v>
      </c>
      <c r="I78" s="48">
        <v>2.9004629629629628E-4</v>
      </c>
      <c r="J78" s="26" t="str">
        <f>IF(H78=0," ",IF(H78&lt;=[1]Разряды!$D$31,[1]Разряды!$D$3,IF(H78&lt;=[1]Разряды!$E$31,[1]Разряды!$E$3,IF(H78&lt;=[1]Разряды!$F$31,[1]Разряды!$F$3,IF(H78&lt;=[1]Разряды!$G$31,[1]Разряды!$G$3,IF(H78&lt;=[1]Разряды!$H$31,[1]Разряды!$H$3,IF(H78&lt;=[1]Разряды!$I$31,[1]Разряды!$I$3,IF(H78&lt;=[1]Разряды!$J$31,[1]Разряды!$J$3,"б/р"))))))))</f>
        <v>кмс</v>
      </c>
      <c r="K78" s="16">
        <v>20</v>
      </c>
      <c r="L78" s="49" t="str">
        <f>IF(B78=0," ",VLOOKUP($B78,[1]Женщины!$B$1:$H$65536,7,FALSE))</f>
        <v>Воробьёв С.А.</v>
      </c>
    </row>
    <row r="79" spans="1:12">
      <c r="A79" s="19">
        <v>2</v>
      </c>
      <c r="B79" s="32">
        <v>445</v>
      </c>
      <c r="C79" s="21" t="str">
        <f>IF(B79=0," ",VLOOKUP(B79,[1]Женщины!B$1:H$65536,2,FALSE))</f>
        <v>Шаверина Елена</v>
      </c>
      <c r="D79" s="27">
        <f>IF(B79=0," ",VLOOKUP($B79,[1]Женщины!$B$1:$H$65536,3,FALSE))</f>
        <v>31868</v>
      </c>
      <c r="E79" s="23" t="str">
        <f>IF(B79=0," ",IF(VLOOKUP($B79,[1]Женщины!$B$1:$H$65536,4,FALSE)=0," ",VLOOKUP($B79,[1]Женщины!$B$1:$H$65536,4,FALSE)))</f>
        <v>КМС</v>
      </c>
      <c r="F79" s="21" t="str">
        <f>IF(B79=0," ",VLOOKUP($B79,[1]Женщины!$B$1:$H$65536,5,FALSE))</f>
        <v>Мурманская</v>
      </c>
      <c r="G79" s="21" t="str">
        <f>IF(B79=0," ",VLOOKUP($B79,[1]Женщины!$B$1:$H$65536,6,FALSE))</f>
        <v>Мурманск</v>
      </c>
      <c r="H79" s="31">
        <v>2.9178240740740743E-4</v>
      </c>
      <c r="I79" s="25">
        <v>2.9027777777777776E-4</v>
      </c>
      <c r="J79" s="26" t="str">
        <f>IF(H79=0," ",IF(H79&lt;=[1]Разряды!$D$31,[1]Разряды!$D$3,IF(H79&lt;=[1]Разряды!$E$31,[1]Разряды!$E$3,IF(H79&lt;=[1]Разряды!$F$31,[1]Разряды!$F$3,IF(H79&lt;=[1]Разряды!$G$31,[1]Разряды!$G$3,IF(H79&lt;=[1]Разряды!$H$31,[1]Разряды!$H$3,IF(H79&lt;=[1]Разряды!$I$31,[1]Разряды!$I$3,IF(H79&lt;=[1]Разряды!$J$31,[1]Разряды!$J$3,"б/р"))))))))</f>
        <v>кмс</v>
      </c>
      <c r="K79" s="16">
        <v>17</v>
      </c>
      <c r="L79" s="21" t="str">
        <f>IF(B79=0," ",VLOOKUP($B79,[1]Женщины!$B$1:$H$65536,7,FALSE))</f>
        <v>Савенков П.В.</v>
      </c>
    </row>
    <row r="80" spans="1:12">
      <c r="A80" s="19">
        <v>3</v>
      </c>
      <c r="B80" s="20">
        <v>153</v>
      </c>
      <c r="C80" s="21" t="str">
        <f>IF(B80=0," ",VLOOKUP(B80,[1]Женщины!B$1:H$65536,2,FALSE))</f>
        <v>Головина Анна</v>
      </c>
      <c r="D80" s="27">
        <f>IF(B80=0," ",VLOOKUP($B80,[1]Женщины!$B$1:$H$65536,3,FALSE))</f>
        <v>32687</v>
      </c>
      <c r="E80" s="23" t="str">
        <f>IF(B80=0," ",IF(VLOOKUP($B80,[1]Женщины!$B$1:$H$65536,4,FALSE)=0," ",VLOOKUP($B80,[1]Женщины!$B$1:$H$65536,4,FALSE)))</f>
        <v>КМС</v>
      </c>
      <c r="F80" s="21" t="str">
        <f>IF(B80=0," ",VLOOKUP($B80,[1]Женщины!$B$1:$H$65536,5,FALSE))</f>
        <v>Архангельская</v>
      </c>
      <c r="G80" s="21" t="str">
        <f>IF(B80=0," ",VLOOKUP($B80,[1]Женщины!$B$1:$H$65536,6,FALSE))</f>
        <v>Архангельск, ГСУ "Поморье"</v>
      </c>
      <c r="H80" s="24">
        <v>2.9386574074074075E-4</v>
      </c>
      <c r="I80" s="25">
        <v>2.9409722222222223E-4</v>
      </c>
      <c r="J80" s="26" t="str">
        <f>IF(H80=0," ",IF(H80&lt;=[1]Разряды!$D$31,[1]Разряды!$D$3,IF(H80&lt;=[1]Разряды!$E$31,[1]Разряды!$E$3,IF(H80&lt;=[1]Разряды!$F$31,[1]Разряды!$F$3,IF(H80&lt;=[1]Разряды!$G$31,[1]Разряды!$G$3,IF(H80&lt;=[1]Разряды!$H$31,[1]Разряды!$H$3,IF(H80&lt;=[1]Разряды!$I$31,[1]Разряды!$I$3,IF(H80&lt;=[1]Разряды!$J$31,[1]Разряды!$J$3,"б/р"))))))))</f>
        <v>кмс</v>
      </c>
      <c r="K80" s="16">
        <v>15</v>
      </c>
      <c r="L80" s="21" t="str">
        <f>IF(B80=0," ",VLOOKUP($B80,[1]Женщины!$B$1:$H$65536,7,FALSE))</f>
        <v>Солодов А.И., Смирнов А.Б.</v>
      </c>
    </row>
    <row r="81" spans="1:12">
      <c r="A81" s="29">
        <v>4</v>
      </c>
      <c r="B81" s="20">
        <v>381</v>
      </c>
      <c r="C81" s="21" t="str">
        <f>IF(B81=0," ",VLOOKUP(B81,[1]Женщины!B$1:H$65536,2,FALSE))</f>
        <v>Шокшуева Юлия</v>
      </c>
      <c r="D81" s="22">
        <f>IF(B81=0," ",VLOOKUP($B81,[1]Женщины!$B$1:$H$65536,3,FALSE))</f>
        <v>1988</v>
      </c>
      <c r="E81" s="23" t="str">
        <f>IF(B81=0," ",IF(VLOOKUP($B81,[1]Женщины!$B$1:$H$65536,4,FALSE)=0," ",VLOOKUP($B81,[1]Женщины!$B$1:$H$65536,4,FALSE)))</f>
        <v>КМС</v>
      </c>
      <c r="F81" s="21" t="str">
        <f>IF(B81=0," ",VLOOKUP($B81,[1]Женщины!$B$1:$H$65536,5,FALSE))</f>
        <v>респ-ка Коми</v>
      </c>
      <c r="G81" s="21" t="str">
        <f>IF(B81=0," ",VLOOKUP($B81,[1]Женщины!$B$1:$H$65536,6,FALSE))</f>
        <v>Сыктывкар, КДЮСШ-1</v>
      </c>
      <c r="H81" s="31">
        <v>3.0902777777777781E-4</v>
      </c>
      <c r="I81" s="25" t="s">
        <v>75</v>
      </c>
      <c r="J81" s="26" t="str">
        <f>IF(H81=0," ",IF(H81&lt;=[1]Разряды!$D$31,[1]Разряды!$D$3,IF(H81&lt;=[1]Разряды!$E$31,[1]Разряды!$E$3,IF(H81&lt;=[1]Разряды!$F$31,[1]Разряды!$F$3,IF(H81&lt;=[1]Разряды!$G$31,[1]Разряды!$G$3,IF(H81&lt;=[1]Разряды!$H$31,[1]Разряды!$H$3,IF(H81&lt;=[1]Разряды!$I$31,[1]Разряды!$I$3,IF(H81&lt;=[1]Разряды!$J$31,[1]Разряды!$J$3,"б/р"))))))))</f>
        <v>1р</v>
      </c>
      <c r="K81" s="16">
        <v>0</v>
      </c>
      <c r="L81" s="21" t="str">
        <f>IF(B81=0," ",VLOOKUP($B81,[1]Женщины!$B$1:$H$65536,7,FALSE))</f>
        <v>Панюкова М.А.</v>
      </c>
    </row>
    <row r="82" spans="1:12">
      <c r="A82" s="29">
        <v>5</v>
      </c>
      <c r="B82" s="20">
        <v>443</v>
      </c>
      <c r="C82" s="21" t="str">
        <f>IF(B82=0," ",VLOOKUP(B82,[1]Женщины!B$1:H$65536,2,FALSE))</f>
        <v>Фарутина Ольга</v>
      </c>
      <c r="D82" s="27">
        <f>IF(B82=0," ",VLOOKUP($B82,[1]Женщины!$B$1:$H$65536,3,FALSE))</f>
        <v>29705</v>
      </c>
      <c r="E82" s="23" t="str">
        <f>IF(B82=0," ",IF(VLOOKUP($B82,[1]Женщины!$B$1:$H$65536,4,FALSE)=0," ",VLOOKUP($B82,[1]Женщины!$B$1:$H$65536,4,FALSE)))</f>
        <v>МС</v>
      </c>
      <c r="F82" s="21" t="str">
        <f>IF(B82=0," ",VLOOKUP($B82,[1]Женщины!$B$1:$H$65536,5,FALSE))</f>
        <v>Мурманская</v>
      </c>
      <c r="G82" s="21" t="str">
        <f>IF(B82=0," ",VLOOKUP($B82,[1]Женщины!$B$1:$H$65536,6,FALSE))</f>
        <v>Мурманск, ШВСМ, СДЮСШОР-4</v>
      </c>
      <c r="H82" s="24">
        <v>3.1018518518518521E-4</v>
      </c>
      <c r="I82" s="24"/>
      <c r="J82" s="26" t="str">
        <f>IF(H82=0," ",IF(H82&lt;=[1]Разряды!$D$31,[1]Разряды!$D$3,IF(H82&lt;=[1]Разряды!$E$31,[1]Разряды!$E$3,IF(H82&lt;=[1]Разряды!$F$31,[1]Разряды!$F$3,IF(H82&lt;=[1]Разряды!$G$31,[1]Разряды!$G$3,IF(H82&lt;=[1]Разряды!$H$31,[1]Разряды!$H$3,IF(H82&lt;=[1]Разряды!$I$31,[1]Разряды!$I$3,IF(H82&lt;=[1]Разряды!$J$31,[1]Разряды!$J$3,"б/р"))))))))</f>
        <v>1р</v>
      </c>
      <c r="K82" s="16">
        <v>0</v>
      </c>
      <c r="L82" s="21" t="str">
        <f>IF(B82=0," ",VLOOKUP($B82,[1]Женщины!$B$1:$H$65536,7,FALSE))</f>
        <v>Фарутин Н.В.</v>
      </c>
    </row>
    <row r="83" spans="1:12">
      <c r="A83" s="29">
        <v>6</v>
      </c>
      <c r="B83" s="20">
        <v>154</v>
      </c>
      <c r="C83" s="21" t="str">
        <f>IF(B83=0," ",VLOOKUP(B83,[1]Женщины!B$1:H$65536,2,FALSE))</f>
        <v>Рудакова Анна</v>
      </c>
      <c r="D83" s="27">
        <f>IF(B83=0," ",VLOOKUP($B83,[1]Женщины!$B$1:$H$65536,3,FALSE))</f>
        <v>32129</v>
      </c>
      <c r="E83" s="23" t="str">
        <f>IF(B83=0," ",IF(VLOOKUP($B83,[1]Женщины!$B$1:$H$65536,4,FALSE)=0," ",VLOOKUP($B83,[1]Женщины!$B$1:$H$65536,4,FALSE)))</f>
        <v>1р</v>
      </c>
      <c r="F83" s="21" t="str">
        <f>IF(B83=0," ",VLOOKUP($B83,[1]Женщины!$B$1:$H$65536,5,FALSE))</f>
        <v>Архангельская</v>
      </c>
      <c r="G83" s="21" t="str">
        <f>IF(B83=0," ",VLOOKUP($B83,[1]Женщины!$B$1:$H$65536,6,FALSE))</f>
        <v>Архангельск,САФУ</v>
      </c>
      <c r="H83" s="24">
        <v>3.1643518518518517E-4</v>
      </c>
      <c r="I83" s="24"/>
      <c r="J83" s="26" t="str">
        <f>IF(H83=0," ",IF(H83&lt;=[1]Разряды!$D$31,[1]Разряды!$D$3,IF(H83&lt;=[1]Разряды!$E$31,[1]Разряды!$E$3,IF(H83&lt;=[1]Разряды!$F$31,[1]Разряды!$F$3,IF(H83&lt;=[1]Разряды!$G$31,[1]Разряды!$G$3,IF(H83&lt;=[1]Разряды!$H$31,[1]Разряды!$H$3,IF(H83&lt;=[1]Разряды!$I$31,[1]Разряды!$I$3,IF(H83&lt;=[1]Разряды!$J$31,[1]Разряды!$J$3,"б/р"))))))))</f>
        <v>2р</v>
      </c>
      <c r="K83" s="16">
        <v>0</v>
      </c>
      <c r="L83" s="21" t="str">
        <f>IF(B83=0," ",VLOOKUP($B83,[1]Женщины!$B$1:$H$65536,7,FALSE))</f>
        <v>Мингалев А.И.</v>
      </c>
    </row>
    <row r="84" spans="1:12">
      <c r="A84" s="29">
        <v>7</v>
      </c>
      <c r="B84" s="20">
        <v>367</v>
      </c>
      <c r="C84" s="21" t="str">
        <f>IF(B84=0," ",VLOOKUP(B84,[1]Женщины!B$1:H$65536,2,FALSE))</f>
        <v>Богданова Алёна</v>
      </c>
      <c r="D84" s="27">
        <f>IF(B84=0," ",VLOOKUP($B84,[1]Женщины!$B$1:$H$65536,3,FALSE))</f>
        <v>32609</v>
      </c>
      <c r="E84" s="23" t="str">
        <f>IF(B84=0," ",IF(VLOOKUP($B84,[1]Женщины!$B$1:$H$65536,4,FALSE)=0," ",VLOOKUP($B84,[1]Женщины!$B$1:$H$65536,4,FALSE)))</f>
        <v>КМС</v>
      </c>
      <c r="F84" s="21" t="str">
        <f>IF(B84=0," ",VLOOKUP($B84,[1]Женщины!$B$1:$H$65536,5,FALSE))</f>
        <v>Псковская</v>
      </c>
      <c r="G84" s="21" t="str">
        <f>IF(B84=0," ",VLOOKUP($B84,[1]Женщины!$B$1:$H$65536,6,FALSE))</f>
        <v>Великие Луки</v>
      </c>
      <c r="H84" s="24">
        <v>3.1701388888888887E-4</v>
      </c>
      <c r="I84" s="24"/>
      <c r="J84" s="26" t="str">
        <f>IF(H84=0," ",IF(H84&lt;=[1]Разряды!$D$31,[1]Разряды!$D$3,IF(H84&lt;=[1]Разряды!$E$31,[1]Разряды!$E$3,IF(H84&lt;=[1]Разряды!$F$31,[1]Разряды!$F$3,IF(H84&lt;=[1]Разряды!$G$31,[1]Разряды!$G$3,IF(H84&lt;=[1]Разряды!$H$31,[1]Разряды!$H$3,IF(H84&lt;=[1]Разряды!$I$31,[1]Разряды!$I$3,IF(H84&lt;=[1]Разряды!$J$31,[1]Разряды!$J$3,"б/р"))))))))</f>
        <v>2р</v>
      </c>
      <c r="K84" s="16">
        <v>0</v>
      </c>
      <c r="L84" s="21" t="str">
        <f>IF(B84=0," ",VLOOKUP($B84,[1]Женщины!$B$1:$H$65536,7,FALSE))</f>
        <v>Ершов В.Ю.</v>
      </c>
    </row>
    <row r="85" spans="1:12">
      <c r="A85" s="29">
        <v>8</v>
      </c>
      <c r="B85" s="56">
        <v>351</v>
      </c>
      <c r="C85" s="21" t="str">
        <f>IF(B85=0," ",VLOOKUP(B85,[1]Женщины!B$1:H$65536,2,FALSE))</f>
        <v>Комарова Юлия</v>
      </c>
      <c r="D85" s="27">
        <f>IF(B85=0," ",VLOOKUP($B85,[1]Женщины!$B$1:$H$65536,3,FALSE))</f>
        <v>32748</v>
      </c>
      <c r="E85" s="23" t="str">
        <f>IF(B85=0," ",IF(VLOOKUP($B85,[1]Женщины!$B$1:$H$65536,4,FALSE)=0," ",VLOOKUP($B85,[1]Женщины!$B$1:$H$65536,4,FALSE)))</f>
        <v>1р</v>
      </c>
      <c r="F85" s="21" t="str">
        <f>IF(B85=0," ",VLOOKUP($B85,[1]Женщины!$B$1:$H$65536,5,FALSE))</f>
        <v>Ивановская</v>
      </c>
      <c r="G85" s="21" t="str">
        <f>IF(B85=0," ",VLOOKUP($B85,[1]Женщины!$B$1:$H$65536,6,FALSE))</f>
        <v>Иваново, Профсоюзы</v>
      </c>
      <c r="H85" s="31">
        <v>3.2638888888888887E-4</v>
      </c>
      <c r="I85" s="57"/>
      <c r="J85" s="26" t="str">
        <f>IF(H85=0," ",IF(H85&lt;=[1]Разряды!$D$31,[1]Разряды!$D$3,IF(H85&lt;=[1]Разряды!$E$31,[1]Разряды!$E$3,IF(H85&lt;=[1]Разряды!$F$31,[1]Разряды!$F$3,IF(H85&lt;=[1]Разряды!$G$31,[1]Разряды!$G$3,IF(H85&lt;=[1]Разряды!$H$31,[1]Разряды!$H$3,IF(H85&lt;=[1]Разряды!$I$31,[1]Разряды!$I$3,IF(H85&lt;=[1]Разряды!$J$31,[1]Разряды!$J$3,"б/р"))))))))</f>
        <v>2р</v>
      </c>
      <c r="K85" s="16" t="s">
        <v>31</v>
      </c>
      <c r="L85" s="21" t="str">
        <f>IF(B85=0," ",VLOOKUP($B85,[1]Женщины!$B$1:$H$65536,7,FALSE))</f>
        <v>Сафина Н.Ю.</v>
      </c>
    </row>
    <row r="86" spans="1:12">
      <c r="A86" s="29"/>
      <c r="B86" s="20">
        <v>444</v>
      </c>
      <c r="C86" s="21" t="str">
        <f>IF(B86=0," ",VLOOKUP(B86,[1]Женщины!B$1:H$65536,2,FALSE))</f>
        <v>Дмитриева Александра</v>
      </c>
      <c r="D86" s="27">
        <f>IF(B86=0," ",VLOOKUP($B86,[1]Женщины!$B$1:$H$65536,3,FALSE))</f>
        <v>32867</v>
      </c>
      <c r="E86" s="23" t="str">
        <f>IF(B86=0," ",IF(VLOOKUP($B86,[1]Женщины!$B$1:$H$65536,4,FALSE)=0," ",VLOOKUP($B86,[1]Женщины!$B$1:$H$65536,4,FALSE)))</f>
        <v>КМС</v>
      </c>
      <c r="F86" s="21" t="str">
        <f>IF(B86=0," ",VLOOKUP($B86,[1]Женщины!$B$1:$H$65536,5,FALSE))</f>
        <v>Мурманская</v>
      </c>
      <c r="G86" s="21" t="str">
        <f>IF(B86=0," ",VLOOKUP($B86,[1]Женщины!$B$1:$H$65536,6,FALSE))</f>
        <v>Мурманск</v>
      </c>
      <c r="H86" s="33" t="s">
        <v>80</v>
      </c>
      <c r="I86" s="31"/>
      <c r="J86" s="26"/>
      <c r="K86" s="16">
        <v>0</v>
      </c>
      <c r="L86" s="21" t="str">
        <f>IF(B86=0," ",VLOOKUP($B86,[1]Женщины!$B$1:$H$65536,7,FALSE))</f>
        <v>Савенков П.В.</v>
      </c>
    </row>
    <row r="87" spans="1:12" ht="15.75" thickBot="1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</row>
    <row r="88" spans="1:12" ht="15.75" thickTop="1">
      <c r="H88"/>
      <c r="I88"/>
    </row>
    <row r="89" spans="1:12">
      <c r="H89"/>
      <c r="I89"/>
    </row>
    <row r="90" spans="1:12">
      <c r="H90"/>
      <c r="I90"/>
    </row>
    <row r="91" spans="1:12">
      <c r="H91"/>
      <c r="I91"/>
    </row>
    <row r="92" spans="1:12">
      <c r="H92"/>
      <c r="I92"/>
    </row>
    <row r="93" spans="1:12">
      <c r="H93"/>
      <c r="I93"/>
    </row>
    <row r="94" spans="1:12">
      <c r="H94"/>
      <c r="I94"/>
    </row>
    <row r="95" spans="1:12">
      <c r="H95"/>
      <c r="I95"/>
    </row>
    <row r="96" spans="1:12">
      <c r="H96"/>
      <c r="I96"/>
    </row>
    <row r="97" spans="8:9">
      <c r="H97"/>
      <c r="I97"/>
    </row>
    <row r="98" spans="8:9">
      <c r="H98"/>
      <c r="I98"/>
    </row>
    <row r="99" spans="8:9">
      <c r="H99"/>
      <c r="I99"/>
    </row>
    <row r="100" spans="8:9">
      <c r="H100"/>
      <c r="I100"/>
    </row>
    <row r="101" spans="8:9">
      <c r="H101"/>
      <c r="I101"/>
    </row>
    <row r="102" spans="8:9">
      <c r="H102"/>
      <c r="I102"/>
    </row>
    <row r="103" spans="8:9">
      <c r="H103"/>
      <c r="I103"/>
    </row>
    <row r="104" spans="8:9">
      <c r="H104"/>
      <c r="I104"/>
    </row>
  </sheetData>
  <mergeCells count="54">
    <mergeCell ref="A1:L1"/>
    <mergeCell ref="F3:G3"/>
    <mergeCell ref="I5:J5"/>
    <mergeCell ref="F38:G38"/>
    <mergeCell ref="I6:J6"/>
    <mergeCell ref="A7:A8"/>
    <mergeCell ref="B7:B8"/>
    <mergeCell ref="C7:C8"/>
    <mergeCell ref="D7:D8"/>
    <mergeCell ref="E7:E8"/>
    <mergeCell ref="F7:F8"/>
    <mergeCell ref="G7:G8"/>
    <mergeCell ref="H7:I7"/>
    <mergeCell ref="J7:J8"/>
    <mergeCell ref="K7:K8"/>
    <mergeCell ref="L7:L8"/>
    <mergeCell ref="F9:G9"/>
    <mergeCell ref="A35:L35"/>
    <mergeCell ref="A36:L36"/>
    <mergeCell ref="A57:L57"/>
    <mergeCell ref="I40:J40"/>
    <mergeCell ref="I41:J41"/>
    <mergeCell ref="A42:A43"/>
    <mergeCell ref="B42:B43"/>
    <mergeCell ref="C42:C43"/>
    <mergeCell ref="D42:D43"/>
    <mergeCell ref="E42:E43"/>
    <mergeCell ref="F42:F43"/>
    <mergeCell ref="G42:G43"/>
    <mergeCell ref="H42:I42"/>
    <mergeCell ref="J42:J43"/>
    <mergeCell ref="K42:K43"/>
    <mergeCell ref="L42:L43"/>
    <mergeCell ref="F44:G44"/>
    <mergeCell ref="I44:J44"/>
    <mergeCell ref="K64:K65"/>
    <mergeCell ref="L64:L65"/>
    <mergeCell ref="F66:G66"/>
    <mergeCell ref="A58:L58"/>
    <mergeCell ref="F60:G60"/>
    <mergeCell ref="I62:J62"/>
    <mergeCell ref="I63:J63"/>
    <mergeCell ref="A64:A65"/>
    <mergeCell ref="B64:B65"/>
    <mergeCell ref="C64:C65"/>
    <mergeCell ref="D64:D65"/>
    <mergeCell ref="E64:E65"/>
    <mergeCell ref="F64:F65"/>
    <mergeCell ref="I76:J76"/>
    <mergeCell ref="F77:G77"/>
    <mergeCell ref="I77:J77"/>
    <mergeCell ref="G64:G65"/>
    <mergeCell ref="H64:I64"/>
    <mergeCell ref="J64:J6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6"/>
  <sheetViews>
    <sheetView topLeftCell="A85" workbookViewId="0">
      <selection activeCell="I46" sqref="I46:I47"/>
    </sheetView>
  </sheetViews>
  <sheetFormatPr defaultRowHeight="15"/>
  <cols>
    <col min="1" max="1" width="5.85546875" customWidth="1"/>
    <col min="2" max="2" width="6.42578125" customWidth="1"/>
    <col min="3" max="3" width="22" customWidth="1"/>
    <col min="4" max="4" width="11.140625" style="94" customWidth="1"/>
    <col min="5" max="5" width="9.140625" style="94"/>
    <col min="6" max="6" width="17.28515625" customWidth="1"/>
    <col min="7" max="7" width="32" customWidth="1"/>
    <col min="8" max="8" width="6.85546875" style="95" customWidth="1"/>
    <col min="9" max="9" width="6.7109375" customWidth="1"/>
    <col min="10" max="10" width="6.85546875" customWidth="1"/>
    <col min="11" max="11" width="6.28515625" customWidth="1"/>
    <col min="12" max="12" width="27.8554687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387" t="s">
        <v>85</v>
      </c>
      <c r="B3" s="387"/>
      <c r="C3" s="387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387" t="s">
        <v>86</v>
      </c>
      <c r="B4" s="387"/>
      <c r="C4" s="387"/>
      <c r="D4" s="3"/>
      <c r="E4" s="3"/>
      <c r="F4" s="384" t="s">
        <v>76</v>
      </c>
      <c r="G4" s="384"/>
      <c r="H4" s="3"/>
      <c r="K4" s="4" t="s">
        <v>8</v>
      </c>
    </row>
    <row r="5" spans="1:12">
      <c r="A5" s="387" t="s">
        <v>87</v>
      </c>
      <c r="B5" s="387"/>
      <c r="C5" s="387"/>
      <c r="D5"/>
      <c r="E5"/>
      <c r="F5" s="1"/>
      <c r="G5" s="1"/>
      <c r="H5" s="6"/>
      <c r="I5" s="6"/>
      <c r="J5" s="6"/>
      <c r="K5" s="6" t="s">
        <v>10</v>
      </c>
      <c r="L5" s="6"/>
    </row>
    <row r="6" spans="1:12" ht="18.75">
      <c r="A6" s="388" t="s">
        <v>88</v>
      </c>
      <c r="B6" s="388"/>
      <c r="C6" s="388"/>
      <c r="D6"/>
      <c r="E6" s="8"/>
      <c r="F6" s="1"/>
      <c r="G6" s="1"/>
      <c r="H6" s="8"/>
      <c r="I6" s="385" t="s">
        <v>12</v>
      </c>
      <c r="J6" s="385"/>
      <c r="K6" s="9"/>
      <c r="L6" s="6" t="s">
        <v>89</v>
      </c>
    </row>
    <row r="7" spans="1:12">
      <c r="A7" s="1" t="s">
        <v>90</v>
      </c>
      <c r="B7" s="96"/>
      <c r="C7" s="96"/>
      <c r="D7" s="76"/>
      <c r="E7" s="10"/>
      <c r="F7" s="1"/>
      <c r="G7" s="1"/>
      <c r="H7" s="11"/>
      <c r="I7" s="378" t="s">
        <v>15</v>
      </c>
      <c r="J7" s="378"/>
      <c r="K7" s="12"/>
      <c r="L7" s="6" t="s">
        <v>91</v>
      </c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14" t="s">
        <v>28</v>
      </c>
      <c r="I9" s="14" t="s">
        <v>29</v>
      </c>
      <c r="J9" s="373"/>
      <c r="K9" s="386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398</v>
      </c>
      <c r="C11" s="21" t="str">
        <f>IF(B11=0," ",VLOOKUP(B11,[1]Спортсмены!B$1:H$65536,2,FALSE))</f>
        <v>Губанов Андрей</v>
      </c>
      <c r="D11" s="27">
        <f>IF(B11=0," ",VLOOKUP($B11,[1]Спортсмены!$B$1:$H$65536,3,FALSE))</f>
        <v>35146</v>
      </c>
      <c r="E11" s="23" t="str">
        <f>IF(B11=0," ",IF(VLOOKUP($B11,[1]Спортсмены!$B$1:$H$65536,4,FALSE)=0," ",VLOOKUP($B11,[1]Спортсмены!$B$1:$H$65536,4,FALSE)))</f>
        <v>КМС</v>
      </c>
      <c r="F11" s="21" t="str">
        <f>IF(B11=0," ",VLOOKUP($B11,[1]Спортсмены!$B$1:$H$65536,5,FALSE))</f>
        <v>респ-ка Карелия</v>
      </c>
      <c r="G11" s="21" t="str">
        <f>IF(B11=0," ",VLOOKUP($B11,[1]Спортсмены!$B$1:$H$65536,6,FALSE))</f>
        <v>СДЮСШОР-3</v>
      </c>
      <c r="H11" s="31">
        <v>2.7569444444444446E-4</v>
      </c>
      <c r="I11" s="25">
        <v>2.6712962962962964E-4</v>
      </c>
      <c r="J11" s="23" t="s">
        <v>52</v>
      </c>
      <c r="K11" s="107">
        <v>20</v>
      </c>
      <c r="L11" s="21" t="str">
        <f>IF(B11=0," ",VLOOKUP($B11,[1]Спортсмены!$B$1:$H$65536,7,FALSE))</f>
        <v>Капусткина О.М., Зноев С.А.</v>
      </c>
    </row>
    <row r="12" spans="1:12" ht="29.25" customHeight="1">
      <c r="A12" s="19">
        <v>2</v>
      </c>
      <c r="B12" s="20">
        <v>196</v>
      </c>
      <c r="C12" s="50" t="str">
        <f>IF(B12=0," ",VLOOKUP(B12,[1]Спортсмены!B$1:H$65536,2,FALSE))</f>
        <v>Маклыгин Мартин</v>
      </c>
      <c r="D12" s="51">
        <f>IF(B12=0," ",VLOOKUP($B12,[1]Спортсмены!$B$1:$H$65536,3,FALSE))</f>
        <v>35186</v>
      </c>
      <c r="E12" s="52" t="str">
        <f>IF(B12=0," ",IF(VLOOKUP($B12,[1]Спортсмены!$B$1:$H$65536,4,FALSE)=0," ",VLOOKUP($B12,[1]Спортсмены!$B$1:$H$65536,4,FALSE)))</f>
        <v>2р</v>
      </c>
      <c r="F12" s="50" t="str">
        <f>IF(B12=0," ",VLOOKUP($B12,[1]Спортсмены!$B$1:$H$65536,5,FALSE))</f>
        <v>Калининградская</v>
      </c>
      <c r="G12" s="50" t="str">
        <f>IF(B12=0," ",VLOOKUP($B12,[1]Спортсмены!$B$1:$H$65536,6,FALSE))</f>
        <v>Калининград, УОР</v>
      </c>
      <c r="H12" s="24">
        <v>2.7951388888888888E-4</v>
      </c>
      <c r="I12" s="28">
        <v>2.7604166666666668E-4</v>
      </c>
      <c r="J12" s="32" t="str">
        <f>IF(H12=0," ",IF(H12&lt;=[1]Разряды!$D$5,[1]Разряды!$D$3,IF(H12&lt;=[1]Разряды!$E$5,[1]Разряды!$E$3,IF(H12&lt;=[1]Разряды!$F$5,[1]Разряды!$F$3,IF(H12&lt;=[1]Разряды!$G$5,[1]Разряды!$G$3,IF(H12&lt;=[1]Разряды!$H$5,[1]Разряды!$H$3,IF(H12&lt;=[1]Разряды!$I$5,[1]Разряды!$I$3,IF(H12&lt;=[1]Разряды!$J$5,[1]Разряды!$J$3,"б/р"))))))))</f>
        <v>2р</v>
      </c>
      <c r="K12" s="108">
        <v>17</v>
      </c>
      <c r="L12" s="100" t="str">
        <f>IF(B12=0," ",VLOOKUP($B12,[1]Спортсмены!$B$1:$H$65536,7,FALSE))</f>
        <v>Лобков В.Г., Антунович Г.П., Лещинский В.В.</v>
      </c>
    </row>
    <row r="13" spans="1:12">
      <c r="A13" s="19">
        <v>3</v>
      </c>
      <c r="B13" s="20">
        <v>182</v>
      </c>
      <c r="C13" s="21" t="str">
        <f>IF(B13=0," ",VLOOKUP(B13,[1]Спортсмены!B$1:H$65536,2,FALSE))</f>
        <v>Харченко Георгий</v>
      </c>
      <c r="D13" s="23">
        <f>IF(B13=0," ",VLOOKUP($B13,[1]Спортсмены!$B$1:$H$65536,3,FALSE))</f>
        <v>1996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Архангельская</v>
      </c>
      <c r="G13" s="21" t="str">
        <f>IF(B13=0," ",VLOOKUP($B13,[1]Спортсмены!$B$1:$H$65536,6,FALSE))</f>
        <v>Котлас, ДЮСШ</v>
      </c>
      <c r="H13" s="31">
        <v>2.792824074074074E-4</v>
      </c>
      <c r="I13" s="25">
        <v>2.8032407407407406E-4</v>
      </c>
      <c r="J13" s="77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2р</v>
      </c>
      <c r="K13" s="107">
        <v>15</v>
      </c>
      <c r="L13" s="21" t="str">
        <f>IF(B13=0," ",VLOOKUP($B13,[1]Спортсмены!$B$1:$H$65536,7,FALSE))</f>
        <v>Комлев С.И.</v>
      </c>
    </row>
    <row r="14" spans="1:12">
      <c r="A14" s="29">
        <v>4</v>
      </c>
      <c r="B14" s="20">
        <v>472</v>
      </c>
      <c r="C14" s="21" t="str">
        <f>IF(B14=0," ",VLOOKUP(B14,[1]Спортсмены!B$1:H$65536,2,FALSE))</f>
        <v>Воронин Артём</v>
      </c>
      <c r="D14" s="27">
        <f>IF(B14=0," ",VLOOKUP($B14,[1]Спортсмены!$B$1:$H$65536,3,FALSE))</f>
        <v>35226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Владимирская</v>
      </c>
      <c r="G14" s="21" t="str">
        <f>IF(B14=0," ",VLOOKUP($B14,[1]Спортсмены!$B$1:$H$65536,6,FALSE))</f>
        <v>Владимир, СДЮСШОР-7</v>
      </c>
      <c r="H14" s="31">
        <v>2.7974537037037041E-4</v>
      </c>
      <c r="I14" s="31"/>
      <c r="J14" s="77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2р</v>
      </c>
      <c r="K14" s="26">
        <v>14</v>
      </c>
      <c r="L14" s="21" t="str">
        <f>IF(B14=0," ",VLOOKUP($B14,[1]Спортсмены!$B$1:$H$65536,7,FALSE))</f>
        <v>Судаков К.А.</v>
      </c>
    </row>
    <row r="15" spans="1:12">
      <c r="A15" s="29">
        <v>5</v>
      </c>
      <c r="B15" s="32">
        <v>297</v>
      </c>
      <c r="C15" s="21" t="str">
        <f>IF(B15=0," ",VLOOKUP(B15,[1]Спортсмены!B$1:H$65536,2,FALSE))</f>
        <v>Филатьев Денис</v>
      </c>
      <c r="D15" s="23">
        <f>IF(B15=0," ",VLOOKUP($B15,[1]Спортсмены!$B$1:$H$65536,3,FALSE))</f>
        <v>1995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Череповец, ДЮСШ-2</v>
      </c>
      <c r="H15" s="31">
        <v>2.8020833333333332E-4</v>
      </c>
      <c r="I15" s="31"/>
      <c r="J15" s="77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2р</v>
      </c>
      <c r="K15" s="26">
        <v>13</v>
      </c>
      <c r="L15" s="21" t="str">
        <f>IF(B15=0," ",VLOOKUP($B15,[1]Спортсмены!$B$1:$H$65536,7,FALSE))</f>
        <v>Полторацкий С.В.</v>
      </c>
    </row>
    <row r="16" spans="1:12">
      <c r="A16" s="29">
        <v>6</v>
      </c>
      <c r="B16" s="20">
        <v>214</v>
      </c>
      <c r="C16" s="21" t="str">
        <f>IF(B16=0," ",VLOOKUP(B16,[1]Спортсмены!B$1:H$65536,2,FALSE))</f>
        <v>Камилатов Михаил</v>
      </c>
      <c r="D16" s="27">
        <f>IF(B16=0," ",VLOOKUP($B16,[1]Спортсмены!$B$1:$H$65536,3,FALSE))</f>
        <v>34921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Костромская</v>
      </c>
      <c r="G16" s="21" t="str">
        <f>IF(B16=0," ",VLOOKUP($B16,[1]Спортсмены!$B$1:$H$65536,6,FALSE))</f>
        <v>Кострома, КОСДЮСШОР</v>
      </c>
      <c r="H16" s="31">
        <v>2.8020833333333332E-4</v>
      </c>
      <c r="I16" s="31"/>
      <c r="J16" s="77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2р</v>
      </c>
      <c r="K16" s="26">
        <v>13</v>
      </c>
      <c r="L16" s="21" t="str">
        <f>IF(B16=0," ",VLOOKUP($B16,[1]Спортсмены!$B$1:$H$65536,7,FALSE))</f>
        <v>Дружков А.Н.</v>
      </c>
    </row>
    <row r="17" spans="1:12">
      <c r="A17" s="29">
        <v>7</v>
      </c>
      <c r="B17" s="20">
        <v>464</v>
      </c>
      <c r="C17" s="21" t="str">
        <f>IF(B17=0," ",VLOOKUP(B17,[1]Спортсмены!B$1:H$65536,2,FALSE))</f>
        <v>Стекольников Максим</v>
      </c>
      <c r="D17" s="23">
        <f>IF(B17=0," ",VLOOKUP($B17,[1]Спортсмены!$B$1:$H$65536,3,FALSE))</f>
        <v>1995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Владимирская</v>
      </c>
      <c r="G17" s="21" t="str">
        <f>IF(B17=0," ",VLOOKUP($B17,[1]Спортсмены!$B$1:$H$65536,6,FALSE))</f>
        <v>Муром, ДСО "Верба"</v>
      </c>
      <c r="H17" s="31">
        <v>2.8067129629629628E-4</v>
      </c>
      <c r="I17" s="31"/>
      <c r="J17" s="77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2р</v>
      </c>
      <c r="K17" s="26">
        <v>11</v>
      </c>
      <c r="L17" s="21" t="str">
        <f>IF(B17=0," ",VLOOKUP($B17,[1]Спортсмены!$B$1:$H$65536,7,FALSE))</f>
        <v>Ермишин М.М.</v>
      </c>
    </row>
    <row r="18" spans="1:12">
      <c r="A18" s="29">
        <v>8</v>
      </c>
      <c r="B18" s="20">
        <v>223</v>
      </c>
      <c r="C18" s="21" t="str">
        <f>IF(B18=0," ",VLOOKUP(B18,[1]Спортсмены!B$1:H$65536,2,FALSE))</f>
        <v>Ямщиков Кирилл</v>
      </c>
      <c r="D18" s="27">
        <f>IF(B18=0," ",VLOOKUP($B18,[1]Спортсмены!$B$1:$H$65536,3,FALSE))</f>
        <v>34843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Костромская</v>
      </c>
      <c r="G18" s="21" t="str">
        <f>IF(B18=0," ",VLOOKUP($B18,[1]Спортсмены!$B$1:$H$65536,6,FALSE))</f>
        <v>Кострома, КОСДЮСШОР</v>
      </c>
      <c r="H18" s="31">
        <v>2.8078703703703707E-4</v>
      </c>
      <c r="I18" s="31"/>
      <c r="J18" s="77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2р</v>
      </c>
      <c r="K18" s="26">
        <v>10</v>
      </c>
      <c r="L18" s="21" t="str">
        <f>IF(B18=0," ",VLOOKUP($B18,[1]Спортсмены!$B$1:$H$65536,7,FALSE))</f>
        <v>Куликов В.П.</v>
      </c>
    </row>
    <row r="19" spans="1:12">
      <c r="A19" s="29">
        <v>9</v>
      </c>
      <c r="B19" s="20">
        <v>310</v>
      </c>
      <c r="C19" s="21" t="str">
        <f>IF(B19=0," ",VLOOKUP(B19,[1]Спортсмены!B$1:H$65536,2,FALSE))</f>
        <v>Смирнов Антон</v>
      </c>
      <c r="D19" s="27">
        <f>IF(B19=0," ",VLOOKUP($B19,[1]Спортсмены!$B$1:$H$65536,3,FALSE))</f>
        <v>34867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Вологодская</v>
      </c>
      <c r="G19" s="21" t="str">
        <f>IF(B19=0," ",VLOOKUP($B19,[1]Спортсмены!$B$1:$H$65536,6,FALSE))</f>
        <v>Вологда, ДЮСШ "Спартак"</v>
      </c>
      <c r="H19" s="31">
        <v>2.8414351851851853E-4</v>
      </c>
      <c r="I19" s="31"/>
      <c r="J19" s="77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3р</v>
      </c>
      <c r="K19" s="26">
        <v>9</v>
      </c>
      <c r="L19" s="21" t="str">
        <f>IF(B19=0," ",VLOOKUP($B19,[1]Спортсмены!$B$1:$H$65536,7,FALSE))</f>
        <v>Воробьёва Н.Н.</v>
      </c>
    </row>
    <row r="20" spans="1:12">
      <c r="A20" s="29">
        <v>10</v>
      </c>
      <c r="B20" s="20">
        <v>471</v>
      </c>
      <c r="C20" s="21" t="str">
        <f>IF(B20=0," ",VLOOKUP(B20,[1]Спортсмены!B$1:H$65536,2,FALSE))</f>
        <v>Карпов Дмитрий</v>
      </c>
      <c r="D20" s="27">
        <f>IF(B20=0," ",VLOOKUP($B20,[1]Спортсмены!$B$1:$H$65536,3,FALSE))</f>
        <v>34886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Владимирская</v>
      </c>
      <c r="G20" s="21" t="str">
        <f>IF(B20=0," ",VLOOKUP($B20,[1]Спортсмены!$B$1:$H$65536,6,FALSE))</f>
        <v>Владимир, СДЮСШОР-7</v>
      </c>
      <c r="H20" s="31">
        <v>2.8425925925925922E-4</v>
      </c>
      <c r="I20" s="31"/>
      <c r="J20" s="77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3р</v>
      </c>
      <c r="K20" s="26">
        <v>8</v>
      </c>
      <c r="L20" s="21" t="str">
        <f>IF(B20=0," ",VLOOKUP($B20,[1]Спортсмены!$B$1:$H$65536,7,FALSE))</f>
        <v>Судаков К.А., Демьянов В.А.</v>
      </c>
    </row>
    <row r="21" spans="1:12">
      <c r="A21" s="29">
        <v>11</v>
      </c>
      <c r="B21" s="20">
        <v>428</v>
      </c>
      <c r="C21" s="21" t="str">
        <f>IF(B21=0," ",VLOOKUP(B21,[1]Спортсмены!B$1:H$65536,2,FALSE))</f>
        <v>Потапов Александр</v>
      </c>
      <c r="D21" s="23">
        <f>IF(B21=0," ",VLOOKUP($B21,[1]Спортсмены!$B$1:$H$65536,3,FALSE))</f>
        <v>1995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Новгородская</v>
      </c>
      <c r="G21" s="21" t="str">
        <f>IF(B21=0," ",VLOOKUP($B21,[1]Спортсмены!$B$1:$H$65536,6,FALSE))</f>
        <v>Великий Новгород, СДЮСШОР-4</v>
      </c>
      <c r="H21" s="31">
        <v>2.8576388888888889E-4</v>
      </c>
      <c r="I21" s="31"/>
      <c r="J21" s="77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3р</v>
      </c>
      <c r="K21" s="26">
        <v>7</v>
      </c>
      <c r="L21" s="21" t="str">
        <f>IF(B21=0," ",VLOOKUP($B21,[1]Спортсмены!$B$1:$H$65536,7,FALSE))</f>
        <v>Шабловская В.А.</v>
      </c>
    </row>
    <row r="22" spans="1:12">
      <c r="A22" s="29">
        <v>12</v>
      </c>
      <c r="B22" s="20">
        <v>183</v>
      </c>
      <c r="C22" s="21" t="str">
        <f>IF(B22=0," ",VLOOKUP(B22,[1]Спортсмены!B$1:H$65536,2,FALSE))</f>
        <v>Новоторов Владислав</v>
      </c>
      <c r="D22" s="23">
        <f>IF(B22=0," ",VLOOKUP($B22,[1]Спортсмены!$B$1:$H$65536,3,FALSE))</f>
        <v>1996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Архангельская</v>
      </c>
      <c r="G22" s="21" t="str">
        <f>IF(B22=0," ",VLOOKUP($B22,[1]Спортсмены!$B$1:$H$65536,6,FALSE))</f>
        <v>Котлас, ДЮСШ</v>
      </c>
      <c r="H22" s="31">
        <v>2.8634259259259259E-4</v>
      </c>
      <c r="I22" s="31"/>
      <c r="J22" s="77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3р</v>
      </c>
      <c r="K22" s="26">
        <v>6</v>
      </c>
      <c r="L22" s="21" t="str">
        <f>IF(B22=0," ",VLOOKUP($B22,[1]Спортсмены!$B$1:$H$65536,7,FALSE))</f>
        <v>Комлев С.И.</v>
      </c>
    </row>
    <row r="23" spans="1:12">
      <c r="A23" s="29">
        <v>13</v>
      </c>
      <c r="B23" s="20">
        <v>373</v>
      </c>
      <c r="C23" s="21" t="str">
        <f>IF(B23=0," ",VLOOKUP(B23,[1]Спортсмены!B$1:H$65536,2,FALSE))</f>
        <v>Клементьев Павел</v>
      </c>
      <c r="D23" s="27">
        <f>IF(B23=0," ",VLOOKUP($B23,[1]Спортсмены!$B$1:$H$65536,3,FALSE))</f>
        <v>34795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Псковская</v>
      </c>
      <c r="G23" s="21" t="str">
        <f>IF(B23=0," ",VLOOKUP($B23,[1]Спортсмены!$B$1:$H$65536,6,FALSE))</f>
        <v>Великие Луки, ДЮСШ-1 "Атлетика"</v>
      </c>
      <c r="H23" s="31">
        <v>2.8969907407407411E-4</v>
      </c>
      <c r="I23" s="31"/>
      <c r="J23" s="77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3р</v>
      </c>
      <c r="K23" s="26">
        <v>5</v>
      </c>
      <c r="L23" s="21" t="str">
        <f>IF(B23=0," ",VLOOKUP($B23,[1]Спортсмены!$B$1:$H$65536,7,FALSE))</f>
        <v>Смирнов А.А.</v>
      </c>
    </row>
    <row r="24" spans="1:12">
      <c r="A24" s="29">
        <v>14</v>
      </c>
      <c r="B24" s="109">
        <v>468</v>
      </c>
      <c r="C24" s="21" t="str">
        <f>IF(B24=0," ",VLOOKUP(B24,[1]Спортсмены!B$1:H$65536,2,FALSE))</f>
        <v>Фомичев Дмитрий</v>
      </c>
      <c r="D24" s="23">
        <f>IF(B24=0," ",VLOOKUP($B24,[1]Спортсмены!$B$1:$H$65536,3,FALSE))</f>
        <v>1996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Владимирская</v>
      </c>
      <c r="G24" s="21" t="str">
        <f>IF(B24=0," ",VLOOKUP($B24,[1]Спортсмены!$B$1:$H$65536,6,FALSE))</f>
        <v>Муром, КСДЮСШОР</v>
      </c>
      <c r="H24" s="31">
        <v>2.9039351851851855E-4</v>
      </c>
      <c r="I24" s="31"/>
      <c r="J24" s="77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3р</v>
      </c>
      <c r="K24" s="26">
        <v>4</v>
      </c>
      <c r="L24" s="21" t="str">
        <f>IF(B24=0," ",VLOOKUP($B24,[1]Спортсмены!$B$1:$H$65536,7,FALSE))</f>
        <v>Салов С.Г.</v>
      </c>
    </row>
    <row r="25" spans="1:12">
      <c r="A25" s="29">
        <v>15</v>
      </c>
      <c r="B25" s="109">
        <v>169</v>
      </c>
      <c r="C25" s="21" t="str">
        <f>IF(B25=0," ",VLOOKUP(B25,[1]Спортсмены!B$1:H$65536,2,FALSE))</f>
        <v>Полосков Антон</v>
      </c>
      <c r="D25" s="23">
        <f>IF(B25=0," ",VLOOKUP($B25,[1]Спортсмены!$B$1:$H$65536,3,FALSE))</f>
        <v>1995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Архангельская</v>
      </c>
      <c r="G25" s="21" t="str">
        <f>IF(B25=0," ",VLOOKUP($B25,[1]Спортсмены!$B$1:$H$65536,6,FALSE))</f>
        <v>Архангельск, ДЮСШ-1</v>
      </c>
      <c r="H25" s="31">
        <v>2.9189814814814817E-4</v>
      </c>
      <c r="I25" s="31"/>
      <c r="J25" s="77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3р</v>
      </c>
      <c r="K25" s="26" t="s">
        <v>31</v>
      </c>
      <c r="L25" s="21" t="str">
        <f>IF(B25=0," ",VLOOKUP($B25,[1]Спортсмены!$B$1:$H$65536,7,FALSE))</f>
        <v>Рудакова А.Г.</v>
      </c>
    </row>
    <row r="26" spans="1:12">
      <c r="A26" s="29">
        <v>16</v>
      </c>
      <c r="B26" s="109">
        <v>181</v>
      </c>
      <c r="C26" s="21" t="str">
        <f>IF(B26=0," ",VLOOKUP(B26,[1]Спортсмены!B$1:H$65536,2,FALSE))</f>
        <v>Порядин Андрей</v>
      </c>
      <c r="D26" s="23">
        <f>IF(B26=0," ",VLOOKUP($B26,[1]Спортсмены!$B$1:$H$65536,3,FALSE))</f>
        <v>1996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Архангельская</v>
      </c>
      <c r="G26" s="21" t="str">
        <f>IF(B26=0," ",VLOOKUP($B26,[1]Спортсмены!$B$1:$H$65536,6,FALSE))</f>
        <v>Архангельск, ДЮСШ-1</v>
      </c>
      <c r="H26" s="31">
        <v>2.9421296296296297E-4</v>
      </c>
      <c r="I26" s="31"/>
      <c r="J26" s="77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3р</v>
      </c>
      <c r="K26" s="26" t="s">
        <v>31</v>
      </c>
      <c r="L26" s="21" t="str">
        <f>IF(B26=0," ",VLOOKUP($B26,[1]Спортсмены!$B$1:$H$65536,7,FALSE))</f>
        <v>Брюхова О.Б.</v>
      </c>
    </row>
    <row r="27" spans="1:12">
      <c r="A27" s="29">
        <v>17</v>
      </c>
      <c r="B27" s="109">
        <v>303</v>
      </c>
      <c r="C27" s="21" t="str">
        <f>IF(B27=0," ",VLOOKUP(B27,[1]Спортсмены!B$1:H$65536,2,FALSE))</f>
        <v>Карбовский Илья</v>
      </c>
      <c r="D27" s="23">
        <f>IF(B27=0," ",VLOOKUP($B27,[1]Спортсмены!$B$1:$H$65536,3,FALSE))</f>
        <v>1996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Вологодская</v>
      </c>
      <c r="G27" s="21" t="str">
        <f>IF(B27=0," ",VLOOKUP($B27,[1]Спортсмены!$B$1:$H$65536,6,FALSE))</f>
        <v>Череповец, ДЮСШ-2</v>
      </c>
      <c r="H27" s="31">
        <v>2.9490740740740741E-4</v>
      </c>
      <c r="I27" s="31"/>
      <c r="J27" s="77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3р</v>
      </c>
      <c r="K27" s="26">
        <v>3</v>
      </c>
      <c r="L27" s="21" t="str">
        <f>IF(B27=0," ",VLOOKUP($B27,[1]Спортсмены!$B$1:$H$65536,7,FALSE))</f>
        <v>Боголюбов В.Л.</v>
      </c>
    </row>
    <row r="28" spans="1:12">
      <c r="A28" s="29">
        <v>18</v>
      </c>
      <c r="B28" s="109">
        <v>309</v>
      </c>
      <c r="C28" s="21" t="str">
        <f>IF(B28=0," ",VLOOKUP(B28,[1]Спортсмены!B$1:H$65536,2,FALSE))</f>
        <v>Новослугин Максим</v>
      </c>
      <c r="D28" s="27">
        <f>IF(B28=0," ",VLOOKUP($B28,[1]Спортсмены!$B$1:$H$65536,3,FALSE))</f>
        <v>34932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Вологодская</v>
      </c>
      <c r="G28" s="21" t="str">
        <f>IF(B28=0," ",VLOOKUP($B28,[1]Спортсмены!$B$1:$H$65536,6,FALSE))</f>
        <v>Вологда, ДЮСШ "Спартак"</v>
      </c>
      <c r="H28" s="31">
        <v>2.9525462962962963E-4</v>
      </c>
      <c r="I28" s="31"/>
      <c r="J28" s="77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3р</v>
      </c>
      <c r="K28" s="26">
        <v>2</v>
      </c>
      <c r="L28" s="21" t="str">
        <f>IF(B28=0," ",VLOOKUP($B28,[1]Спортсмены!$B$1:$H$65536,7,FALSE))</f>
        <v>Воробьёва Н.Н.</v>
      </c>
    </row>
    <row r="29" spans="1:12">
      <c r="A29" s="29">
        <v>19</v>
      </c>
      <c r="B29" s="110">
        <v>306</v>
      </c>
      <c r="C29" s="21" t="str">
        <f>IF(B29=0," ",VLOOKUP(B29,[1]Спортсмены!B$1:H$65536,2,FALSE))</f>
        <v>Одров Владимир</v>
      </c>
      <c r="D29" s="23">
        <f>IF(B29=0," ",VLOOKUP($B29,[1]Спортсмены!$B$1:$H$65536,3,FALSE))</f>
        <v>1996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Вологодская</v>
      </c>
      <c r="G29" s="21" t="str">
        <f>IF(B29=0," ",VLOOKUP($B29,[1]Спортсмены!$B$1:$H$65536,6,FALSE))</f>
        <v>Череповец, ДЮСШ-2</v>
      </c>
      <c r="H29" s="31">
        <v>2.9571759259259259E-4</v>
      </c>
      <c r="I29" s="31"/>
      <c r="J29" s="77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3р</v>
      </c>
      <c r="K29" s="26">
        <v>1</v>
      </c>
      <c r="L29" s="21" t="str">
        <f>IF(B29=0," ",VLOOKUP($B29,[1]Спортсмены!$B$1:$H$65536,7,FALSE))</f>
        <v>Боголюбов В.Л.</v>
      </c>
    </row>
    <row r="30" spans="1:12">
      <c r="A30" s="29">
        <v>20</v>
      </c>
      <c r="B30" s="109">
        <v>424</v>
      </c>
      <c r="C30" s="21" t="str">
        <f>IF(B30=0," ",VLOOKUP(B30,[1]Спортсмены!B$1:H$65536,2,FALSE))</f>
        <v>Абакумов Мстислав</v>
      </c>
      <c r="D30" s="23">
        <f>IF(B30=0," ",VLOOKUP($B30,[1]Спортсмены!$B$1:$H$65536,3,FALSE))</f>
        <v>1995</v>
      </c>
      <c r="E30" s="23" t="str">
        <f>IF(B30=0," ",IF(VLOOKUP($B30,[1]Спортсмены!$B$1:$H$65536,4,FALSE)=0," ",VLOOKUP($B30,[1]Спортсмены!$B$1:$H$65536,4,FALSE)))</f>
        <v>1р</v>
      </c>
      <c r="F30" s="21" t="str">
        <f>IF(B30=0," ",VLOOKUP($B30,[1]Спортсмены!$B$1:$H$65536,5,FALSE))</f>
        <v>Новгородская</v>
      </c>
      <c r="G30" s="21" t="str">
        <f>IF(B30=0," ",VLOOKUP($B30,[1]Спортсмены!$B$1:$H$65536,6,FALSE))</f>
        <v>Великий Новгород, ДЮСШ</v>
      </c>
      <c r="H30" s="31">
        <v>3.0173611111111107E-4</v>
      </c>
      <c r="I30" s="31"/>
      <c r="J30" s="77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1юр</v>
      </c>
      <c r="K30" s="26">
        <v>0</v>
      </c>
      <c r="L30" s="21" t="str">
        <f>IF(B30=0," ",VLOOKUP($B30,[1]Спортсмены!$B$1:$H$65536,7,FALSE))</f>
        <v>Семенов А.В.</v>
      </c>
    </row>
    <row r="31" spans="1:12">
      <c r="A31" s="29"/>
      <c r="B31" s="109">
        <v>170</v>
      </c>
      <c r="C31" s="21" t="str">
        <f>IF(B31=0," ",VLOOKUP(B31,[1]Спортсмены!B$1:H$65536,2,FALSE))</f>
        <v>Ефремов Александр</v>
      </c>
      <c r="D31" s="23">
        <f>IF(B31=0," ",VLOOKUP($B31,[1]Спортсмены!$B$1:$H$65536,3,FALSE))</f>
        <v>1995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Архангельская</v>
      </c>
      <c r="G31" s="21" t="str">
        <f>IF(B31=0," ",VLOOKUP($B31,[1]Спортсмены!$B$1:$H$65536,6,FALSE))</f>
        <v>Коряжма, ДЮСШ-35</v>
      </c>
      <c r="H31" s="33" t="s">
        <v>80</v>
      </c>
      <c r="I31" s="31"/>
      <c r="J31" s="77"/>
      <c r="K31" s="26">
        <v>0</v>
      </c>
      <c r="L31" s="21" t="str">
        <f>IF(B31=0," ",VLOOKUP($B31,[1]Спортсмены!$B$1:$H$65536,7,FALSE))</f>
        <v>Казанцев Л.А.</v>
      </c>
    </row>
    <row r="32" spans="1:12">
      <c r="A32" s="29"/>
      <c r="B32" s="109">
        <v>474</v>
      </c>
      <c r="C32" s="21" t="str">
        <f>IF(B32=0," ",VLOOKUP(B32,[1]Спортсмены!B$1:H$65536,2,FALSE))</f>
        <v>Белов Сергей</v>
      </c>
      <c r="D32" s="23">
        <f>IF(B32=0," ",VLOOKUP($B32,[1]Спортсмены!$B$1:$H$65536,3,FALSE))</f>
        <v>1995</v>
      </c>
      <c r="E32" s="23" t="str">
        <f>IF(B32=0," ",IF(VLOOKUP($B32,[1]Спортсмены!$B$1:$H$65536,4,FALSE)=0," ",VLOOKUP($B32,[1]Спортсмены!$B$1:$H$65536,4,FALSE)))</f>
        <v>1р</v>
      </c>
      <c r="F32" s="21" t="str">
        <f>IF(B32=0," ",VLOOKUP($B32,[1]Спортсмены!$B$1:$H$65536,5,FALSE))</f>
        <v>Владимирская</v>
      </c>
      <c r="G32" s="21" t="str">
        <f>IF(B32=0," ",VLOOKUP($B32,[1]Спортсмены!$B$1:$H$65536,6,FALSE))</f>
        <v>Александров, ДЮСШ</v>
      </c>
      <c r="H32" s="33" t="s">
        <v>80</v>
      </c>
      <c r="I32" s="31"/>
      <c r="J32" s="77"/>
      <c r="K32" s="26">
        <v>0</v>
      </c>
      <c r="L32" s="21" t="str">
        <f>IF(B32=0," ",VLOOKUP($B32,[1]Спортсмены!$B$1:$H$65536,7,FALSE))</f>
        <v>Сычев А.С.</v>
      </c>
    </row>
    <row r="33" spans="1:12">
      <c r="A33" s="29"/>
      <c r="B33" s="109">
        <v>410</v>
      </c>
      <c r="C33" s="21" t="str">
        <f>IF(B33=0," ",VLOOKUP(B33,[1]Спортсмены!B$1:H$65536,2,FALSE))</f>
        <v>Рянжин Станислав</v>
      </c>
      <c r="D33" s="27">
        <f>IF(B33=0," ",VLOOKUP($B33,[1]Спортсмены!$B$1:$H$65536,3,FALSE))</f>
        <v>35248</v>
      </c>
      <c r="E33" s="23" t="str">
        <f>IF(B33=0," ",IF(VLOOKUP($B33,[1]Спортсмены!$B$1:$H$65536,4,FALSE)=0," ",VLOOKUP($B33,[1]Спортсмены!$B$1:$H$65536,4,FALSE)))</f>
        <v>1р</v>
      </c>
      <c r="F33" s="21" t="str">
        <f>IF(B33=0," ",VLOOKUP($B33,[1]Спортсмены!$B$1:$H$65536,5,FALSE))</f>
        <v>респ-ка Карелия</v>
      </c>
      <c r="G33" s="21" t="str">
        <f>IF(B33=0," ",VLOOKUP($B33,[1]Спортсмены!$B$1:$H$65536,6,FALSE))</f>
        <v>СДЮСШОР-3</v>
      </c>
      <c r="H33" s="33" t="s">
        <v>80</v>
      </c>
      <c r="I33" s="31"/>
      <c r="J33" s="77"/>
      <c r="K33" s="26">
        <v>0</v>
      </c>
      <c r="L33" s="21" t="str">
        <f>IF(B33=0," ",VLOOKUP($B33,[1]Спортсмены!$B$1:$H$65536,7,FALSE))</f>
        <v>Вологдина Т.П.</v>
      </c>
    </row>
    <row r="34" spans="1:12">
      <c r="A34" s="29"/>
      <c r="B34" s="109">
        <v>430</v>
      </c>
      <c r="C34" s="21" t="str">
        <f>IF(B34=0," ",VLOOKUP(B34,[1]Спортсмены!B$1:H$65536,2,FALSE))</f>
        <v>Скрылев Сергей</v>
      </c>
      <c r="D34" s="23">
        <f>IF(B34=0," ",VLOOKUP($B34,[1]Спортсмены!$B$1:$H$65536,3,FALSE))</f>
        <v>1997</v>
      </c>
      <c r="E34" s="23" t="str">
        <f>IF(B34=0," ",IF(VLOOKUP($B34,[1]Спортсмены!$B$1:$H$65536,4,FALSE)=0," ",VLOOKUP($B34,[1]Спортсмены!$B$1:$H$65536,4,FALSE)))</f>
        <v>1р</v>
      </c>
      <c r="F34" s="21" t="str">
        <f>IF(B34=0," ",VLOOKUP($B34,[1]Спортсмены!$B$1:$H$65536,5,FALSE))</f>
        <v>Новгородская</v>
      </c>
      <c r="G34" s="21" t="str">
        <f>IF(B34=0," ",VLOOKUP($B34,[1]Спортсмены!$B$1:$H$65536,6,FALSE))</f>
        <v>Великий Новгород, ДЮСШ</v>
      </c>
      <c r="H34" s="33" t="s">
        <v>92</v>
      </c>
      <c r="I34" s="33" t="s">
        <v>79</v>
      </c>
      <c r="J34" s="77"/>
      <c r="K34" s="26">
        <v>0</v>
      </c>
      <c r="L34" s="21" t="str">
        <f>IF(B34=0," ",VLOOKUP($B34,[1]Спортсмены!$B$1:$H$65536,7,FALSE))</f>
        <v>Савенков П.А.</v>
      </c>
    </row>
    <row r="35" spans="1:12">
      <c r="A35" s="29"/>
      <c r="B35" s="109">
        <v>343</v>
      </c>
      <c r="C35" s="21" t="str">
        <f>IF(B35=0," ",VLOOKUP(B35,[1]Спортсмены!B$1:H$65536,2,FALSE))</f>
        <v>Сомов Александр</v>
      </c>
      <c r="D35" s="27">
        <f>IF(B35=0," ",VLOOKUP($B35,[1]Спортсмены!$B$1:$H$65536,3,FALSE))</f>
        <v>34907</v>
      </c>
      <c r="E35" s="23" t="str">
        <f>IF(B35=0," ",IF(VLOOKUP($B35,[1]Спортсмены!$B$1:$H$65536,4,FALSE)=0," ",VLOOKUP($B35,[1]Спортсмены!$B$1:$H$65536,4,FALSE)))</f>
        <v>2р</v>
      </c>
      <c r="F35" s="21" t="str">
        <f>IF(B35=0," ",VLOOKUP($B35,[1]Спортсмены!$B$1:$H$65536,5,FALSE))</f>
        <v>Ивановская</v>
      </c>
      <c r="G35" s="21" t="str">
        <f>IF(B35=0," ",VLOOKUP($B35,[1]Спортсмены!$B$1:$H$65536,6,FALSE))</f>
        <v>Иваново, СДЮСШОР-6</v>
      </c>
      <c r="H35" s="33" t="s">
        <v>92</v>
      </c>
      <c r="I35" s="33" t="s">
        <v>79</v>
      </c>
      <c r="J35" s="77"/>
      <c r="K35" s="26">
        <v>0</v>
      </c>
      <c r="L35" s="21" t="str">
        <f>IF(B35=0," ",VLOOKUP($B35,[1]Спортсмены!$B$1:$H$65536,7,FALSE))</f>
        <v>Рябова И.Д.</v>
      </c>
    </row>
    <row r="36" spans="1:12" ht="15.75" thickBot="1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</row>
    <row r="37" spans="1:12" ht="23.25" thickTop="1">
      <c r="A37" s="382" t="s">
        <v>1</v>
      </c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</row>
    <row r="38" spans="1:12" ht="20.25">
      <c r="A38" s="383" t="s">
        <v>3</v>
      </c>
      <c r="B38" s="383"/>
      <c r="C38" s="383"/>
      <c r="D38" s="383"/>
      <c r="E38" s="383"/>
      <c r="F38" s="383"/>
      <c r="G38" s="383"/>
      <c r="H38" s="383"/>
      <c r="I38" s="383"/>
      <c r="J38" s="383"/>
      <c r="K38" s="383"/>
      <c r="L38" s="383"/>
    </row>
    <row r="39" spans="1:12" ht="18">
      <c r="A39" s="387" t="s">
        <v>85</v>
      </c>
      <c r="B39" s="387"/>
      <c r="C39" s="387"/>
      <c r="D39" s="2"/>
      <c r="E39" s="2"/>
      <c r="F39" s="2" t="s">
        <v>5</v>
      </c>
      <c r="G39" s="2"/>
      <c r="H39" s="2"/>
      <c r="I39" s="2"/>
      <c r="J39" s="2"/>
      <c r="K39" s="2"/>
      <c r="L39" s="2"/>
    </row>
    <row r="40" spans="1:12" ht="15.75">
      <c r="A40" s="387" t="s">
        <v>86</v>
      </c>
      <c r="B40" s="387"/>
      <c r="C40" s="387"/>
      <c r="D40" s="3"/>
      <c r="E40" s="3"/>
      <c r="F40" s="384" t="s">
        <v>76</v>
      </c>
      <c r="G40" s="384"/>
      <c r="H40" s="3"/>
      <c r="K40" s="4" t="s">
        <v>8</v>
      </c>
    </row>
    <row r="41" spans="1:12">
      <c r="A41" s="387" t="s">
        <v>87</v>
      </c>
      <c r="B41" s="387"/>
      <c r="C41" s="387"/>
      <c r="D41"/>
      <c r="E41"/>
      <c r="F41" s="1"/>
      <c r="G41" s="1"/>
      <c r="H41" s="6"/>
      <c r="I41" s="6"/>
      <c r="J41" s="6"/>
      <c r="K41" s="6" t="s">
        <v>10</v>
      </c>
      <c r="L41" s="6"/>
    </row>
    <row r="42" spans="1:12" ht="18.75">
      <c r="A42" s="388" t="s">
        <v>88</v>
      </c>
      <c r="B42" s="388"/>
      <c r="C42" s="388"/>
      <c r="D42"/>
      <c r="E42" s="8"/>
      <c r="F42" s="1"/>
      <c r="G42" s="1"/>
      <c r="H42" s="8"/>
      <c r="I42" s="385" t="s">
        <v>12</v>
      </c>
      <c r="J42" s="385"/>
      <c r="K42" s="9"/>
      <c r="L42" s="6" t="s">
        <v>93</v>
      </c>
    </row>
    <row r="43" spans="1:12">
      <c r="A43" s="1" t="s">
        <v>90</v>
      </c>
      <c r="B43" s="96"/>
      <c r="C43" s="96"/>
      <c r="D43" s="76"/>
      <c r="E43" s="10"/>
      <c r="F43" s="1"/>
      <c r="G43" s="1"/>
      <c r="H43" s="11"/>
      <c r="I43" s="378" t="s">
        <v>15</v>
      </c>
      <c r="J43" s="378"/>
      <c r="K43" s="12"/>
      <c r="L43" s="6" t="s">
        <v>94</v>
      </c>
    </row>
    <row r="44" spans="1:12">
      <c r="A44" s="379" t="s">
        <v>17</v>
      </c>
      <c r="B44" s="379" t="s">
        <v>18</v>
      </c>
      <c r="C44" s="379" t="s">
        <v>19</v>
      </c>
      <c r="D44" s="372" t="s">
        <v>20</v>
      </c>
      <c r="E44" s="372" t="s">
        <v>21</v>
      </c>
      <c r="F44" s="372" t="s">
        <v>22</v>
      </c>
      <c r="G44" s="372" t="s">
        <v>23</v>
      </c>
      <c r="H44" s="380" t="s">
        <v>24</v>
      </c>
      <c r="I44" s="381"/>
      <c r="J44" s="379" t="s">
        <v>25</v>
      </c>
      <c r="K44" s="372" t="s">
        <v>26</v>
      </c>
      <c r="L44" s="374" t="s">
        <v>27</v>
      </c>
    </row>
    <row r="45" spans="1:12">
      <c r="A45" s="373"/>
      <c r="B45" s="373"/>
      <c r="C45" s="373"/>
      <c r="D45" s="373"/>
      <c r="E45" s="373"/>
      <c r="F45" s="373"/>
      <c r="G45" s="373"/>
      <c r="H45" s="14" t="s">
        <v>28</v>
      </c>
      <c r="I45" s="14" t="s">
        <v>29</v>
      </c>
      <c r="J45" s="373"/>
      <c r="K45" s="386"/>
      <c r="L45" s="375"/>
    </row>
    <row r="46" spans="1:12">
      <c r="A46" s="15"/>
      <c r="B46" s="15"/>
      <c r="C46" s="15"/>
      <c r="D46" s="16"/>
      <c r="E46" s="15"/>
      <c r="F46" s="389" t="s">
        <v>57</v>
      </c>
      <c r="G46" s="389"/>
      <c r="H46" s="33"/>
      <c r="I46" s="505" t="s">
        <v>366</v>
      </c>
      <c r="J46" s="503"/>
      <c r="K46" s="102"/>
      <c r="L46" s="103"/>
    </row>
    <row r="47" spans="1:12">
      <c r="A47" s="19">
        <v>1</v>
      </c>
      <c r="B47" s="20">
        <v>289</v>
      </c>
      <c r="C47" s="21" t="str">
        <f>IF(B47=0," ",VLOOKUP(B47,[1]Спортсмены!B$1:H$65536,2,FALSE))</f>
        <v>Шкуропатов Дмитрий</v>
      </c>
      <c r="D47" s="23">
        <f>IF(B47=0," ",VLOOKUP($B47,[1]Спортсмены!$B$1:$H$65536,3,FALSE))</f>
        <v>1993</v>
      </c>
      <c r="E47" s="23" t="str">
        <f>IF(B47=0," ",IF(VLOOKUP($B47,[1]Спортсмены!$B$1:$H$65536,4,FALSE)=0," ",VLOOKUP($B47,[1]Спортсмены!$B$1:$H$65536,4,FALSE)))</f>
        <v>КМС</v>
      </c>
      <c r="F47" s="21" t="str">
        <f>IF(B47=0," ",VLOOKUP($B47,[1]Спортсмены!$B$1:$H$65536,5,FALSE))</f>
        <v>Вологодская</v>
      </c>
      <c r="G47" s="21" t="str">
        <f>IF(B47=0," ",VLOOKUP($B47,[1]Спортсмены!$B$1:$H$65536,6,FALSE))</f>
        <v>Череповец, ДЮСШ-2</v>
      </c>
      <c r="H47" s="31">
        <v>2.6041666666666666E-4</v>
      </c>
      <c r="I47" s="502">
        <v>2.6030092592592592E-4</v>
      </c>
      <c r="J47" s="77" t="str">
        <f>IF(H47=0," ",IF(H47&lt;=[1]Разряды!$D$5,[1]Разряды!$D$3,IF(H47&lt;=[1]Разряды!$E$5,[1]Разряды!$E$3,IF(H47&lt;=[1]Разряды!$F$5,[1]Разряды!$F$3,IF(H47&lt;=[1]Разряды!$G$5,[1]Разряды!$G$3,IF(H47&lt;=[1]Разряды!$H$5,[1]Разряды!$H$3,IF(H47&lt;=[1]Разряды!$I$5,[1]Разряды!$I$3,IF(H47&lt;=[1]Разряды!$J$5,[1]Разряды!$J$3,"б/р"))))))))</f>
        <v>1р</v>
      </c>
      <c r="K47" s="16">
        <v>20</v>
      </c>
      <c r="L47" s="49" t="str">
        <f>IF(B47=0," ",VLOOKUP($B47,[1]Спортсмены!$B$1:$H$65536,7,FALSE))</f>
        <v>Смелов Н.А., Демин А.М.</v>
      </c>
    </row>
    <row r="48" spans="1:12">
      <c r="A48" s="19">
        <v>2</v>
      </c>
      <c r="B48" s="20">
        <v>340</v>
      </c>
      <c r="C48" s="21" t="str">
        <f>IF(B48=0," ",VLOOKUP(B48,[1]Спортсмены!B$1:H$65536,2,FALSE))</f>
        <v>Краев Алексей</v>
      </c>
      <c r="D48" s="27">
        <f>IF(B48=0," ",VLOOKUP($B48,[1]Спортсмены!$B$1:$H$65536,3,FALSE))</f>
        <v>34012</v>
      </c>
      <c r="E48" s="23" t="str">
        <f>IF(B48=0," ",IF(VLOOKUP($B48,[1]Спортсмены!$B$1:$H$65536,4,FALSE)=0," ",VLOOKUP($B48,[1]Спортсмены!$B$1:$H$65536,4,FALSE)))</f>
        <v>КМС</v>
      </c>
      <c r="F48" s="21" t="str">
        <f>IF(B48=0," ",VLOOKUP($B48,[1]Спортсмены!$B$1:$H$65536,5,FALSE))</f>
        <v>Ивановская</v>
      </c>
      <c r="G48" s="21" t="str">
        <f>IF(B48=0," ",VLOOKUP($B48,[1]Спортсмены!$B$1:$H$65536,6,FALSE))</f>
        <v>Иваново, Профсоюзы</v>
      </c>
      <c r="H48" s="31">
        <v>2.717592592592593E-4</v>
      </c>
      <c r="I48" s="25">
        <v>2.6562500000000002E-4</v>
      </c>
      <c r="J48" s="23" t="s">
        <v>52</v>
      </c>
      <c r="K48" s="26">
        <v>17</v>
      </c>
      <c r="L48" s="21" t="str">
        <f>IF(B48=0," ",VLOOKUP($B48,[1]Спортсмены!$B$1:$H$65536,7,FALSE))</f>
        <v>Чахунов Е.И.</v>
      </c>
    </row>
    <row r="49" spans="1:12">
      <c r="A49" s="19">
        <v>3</v>
      </c>
      <c r="B49" s="20">
        <v>335</v>
      </c>
      <c r="C49" s="21" t="str">
        <f>IF(B49=0," ",VLOOKUP(B49,[1]Спортсмены!B$1:H$65536,2,FALSE))</f>
        <v>Сафонов Дмитрий</v>
      </c>
      <c r="D49" s="27">
        <f>IF(B49=0," ",VLOOKUP($B49,[1]Спортсмены!$B$1:$H$65536,3,FALSE))</f>
        <v>34528</v>
      </c>
      <c r="E49" s="23" t="str">
        <f>IF(B49=0," ",IF(VLOOKUP($B49,[1]Спортсмены!$B$1:$H$65536,4,FALSE)=0," ",VLOOKUP($B49,[1]Спортсмены!$B$1:$H$65536,4,FALSE)))</f>
        <v>1р</v>
      </c>
      <c r="F49" s="21" t="str">
        <f>IF(B49=0," ",VLOOKUP($B49,[1]Спортсмены!$B$1:$H$65536,5,FALSE))</f>
        <v>Ивановская</v>
      </c>
      <c r="G49" s="21" t="str">
        <f>IF(B49=0," ",VLOOKUP($B49,[1]Спортсмены!$B$1:$H$65536,6,FALSE))</f>
        <v>Иваново, СДЮСШОР-6</v>
      </c>
      <c r="H49" s="31">
        <v>2.6921296296296301E-4</v>
      </c>
      <c r="I49" s="25">
        <v>2.6736111111111112E-4</v>
      </c>
      <c r="J49" s="23" t="s">
        <v>52</v>
      </c>
      <c r="K49" s="26">
        <v>15</v>
      </c>
      <c r="L49" s="21" t="str">
        <f>IF(B49=0," ",VLOOKUP($B49,[1]Спортсмены!$B$1:$H$65536,7,FALSE))</f>
        <v>Кустов В.Н., Зорин В.П.</v>
      </c>
    </row>
    <row r="50" spans="1:12">
      <c r="A50" s="29">
        <v>4</v>
      </c>
      <c r="B50" s="20">
        <v>435</v>
      </c>
      <c r="C50" s="21" t="str">
        <f>IF(B50=0," ",VLOOKUP(B50,[1]Спортсмены!B$1:H$65536,2,FALSE))</f>
        <v>Плотников Андрей</v>
      </c>
      <c r="D50" s="23">
        <f>IF(B50=0," ",VLOOKUP($B50,[1]Спортсмены!$B$1:$H$65536,3,FALSE))</f>
        <v>1993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Новгородская</v>
      </c>
      <c r="G50" s="21" t="str">
        <f>IF(B50=0," ",VLOOKUP($B50,[1]Спортсмены!$B$1:$H$65536,6,FALSE))</f>
        <v>Великий Новгород, ДЮСШ</v>
      </c>
      <c r="H50" s="31">
        <v>2.7384259259259256E-4</v>
      </c>
      <c r="I50" s="25">
        <v>2.7962962962962962E-4</v>
      </c>
      <c r="J50" s="77" t="str">
        <f>IF(H50=0," ",IF(H50&lt;=[1]Разряды!$D$5,[1]Разряды!$D$3,IF(H50&lt;=[1]Разряды!$E$5,[1]Разряды!$E$3,IF(H50&lt;=[1]Разряды!$F$5,[1]Разряды!$F$3,IF(H50&lt;=[1]Разряды!$G$5,[1]Разряды!$G$3,IF(H50&lt;=[1]Разряды!$H$5,[1]Разряды!$H$3,IF(H50&lt;=[1]Разряды!$I$5,[1]Разряды!$I$3,IF(H50&lt;=[1]Разряды!$J$5,[1]Разряды!$J$3,"б/р"))))))))</f>
        <v>2р</v>
      </c>
      <c r="K50" s="26">
        <v>14</v>
      </c>
      <c r="L50" s="21" t="str">
        <f>IF(B50=0," ",VLOOKUP($B50,[1]Спортсмены!$B$1:$H$65536,7,FALSE))</f>
        <v>Макиенко В.В.</v>
      </c>
    </row>
    <row r="51" spans="1:12">
      <c r="A51" s="29">
        <v>5</v>
      </c>
      <c r="B51" s="20">
        <v>454</v>
      </c>
      <c r="C51" s="21" t="str">
        <f>IF(B51=0," ",VLOOKUP(B51,[1]Спортсмены!B$1:H$65536,2,FALSE))</f>
        <v>Радзишевский Евгений</v>
      </c>
      <c r="D51" s="27">
        <f>IF(B51=0," ",VLOOKUP($B51,[1]Спортсмены!$B$1:$H$65536,3,FALSE))</f>
        <v>34013</v>
      </c>
      <c r="E51" s="23" t="str">
        <f>IF(B51=0," ",IF(VLOOKUP($B51,[1]Спортсмены!$B$1:$H$65536,4,FALSE)=0," ",VLOOKUP($B51,[1]Спортсмены!$B$1:$H$65536,4,FALSE)))</f>
        <v>КМС</v>
      </c>
      <c r="F51" s="21" t="str">
        <f>IF(B51=0," ",VLOOKUP($B51,[1]Спортсмены!$B$1:$H$65536,5,FALSE))</f>
        <v>Мурманская</v>
      </c>
      <c r="G51" s="21" t="str">
        <f>IF(B51=0," ",VLOOKUP($B51,[1]Спортсмены!$B$1:$H$65536,6,FALSE))</f>
        <v>Мурманск, СДЮСШОР-4</v>
      </c>
      <c r="H51" s="31">
        <v>2.7418981481481484E-4</v>
      </c>
      <c r="I51" s="31"/>
      <c r="J51" s="77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2р</v>
      </c>
      <c r="K51" s="26">
        <v>13</v>
      </c>
      <c r="L51" s="21" t="str">
        <f>IF(B51=0," ",VLOOKUP($B51,[1]Спортсмены!$B$1:$H$65536,7,FALSE))</f>
        <v>Фарутин Н.В.</v>
      </c>
    </row>
    <row r="52" spans="1:12">
      <c r="A52" s="29">
        <v>6</v>
      </c>
      <c r="B52" s="20">
        <v>208</v>
      </c>
      <c r="C52" s="21" t="str">
        <f>IF(B52=0," ",VLOOKUP(B52,[1]Спортсмены!B$1:H$65536,2,FALSE))</f>
        <v>Баринов Александр</v>
      </c>
      <c r="D52" s="27">
        <f>IF(B52=0," ",VLOOKUP($B52,[1]Спортсмены!$B$1:$H$65536,3,FALSE))</f>
        <v>34538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Костромская</v>
      </c>
      <c r="G52" s="21" t="str">
        <f>IF(B52=0," ",VLOOKUP($B52,[1]Спортсмены!$B$1:$H$65536,6,FALSE))</f>
        <v>Шарья, СДЮСШОР</v>
      </c>
      <c r="H52" s="31">
        <v>2.7453703703703706E-4</v>
      </c>
      <c r="I52" s="31"/>
      <c r="J52" s="77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2р</v>
      </c>
      <c r="K52" s="26">
        <v>12</v>
      </c>
      <c r="L52" s="21" t="str">
        <f>IF(B52=0," ",VLOOKUP($B52,[1]Спортсмены!$B$1:$H$65536,7,FALSE))</f>
        <v>Аскеров А.М.</v>
      </c>
    </row>
    <row r="53" spans="1:12">
      <c r="A53" s="29">
        <v>7</v>
      </c>
      <c r="B53" s="20">
        <v>391</v>
      </c>
      <c r="C53" s="21" t="str">
        <f>IF(B53=0," ",VLOOKUP(B53,[1]Спортсмены!B$1:H$65536,2,FALSE))</f>
        <v>Лавров Александр</v>
      </c>
      <c r="D53" s="23">
        <f>IF(B53=0," ",VLOOKUP($B53,[1]Спортсмены!$B$1:$H$65536,3,FALSE))</f>
        <v>1993</v>
      </c>
      <c r="E53" s="23" t="str">
        <f>IF(B53=0," ",IF(VLOOKUP($B53,[1]Спортсмены!$B$1:$H$65536,4,FALSE)=0," ",VLOOKUP($B53,[1]Спортсмены!$B$1:$H$65536,4,FALSE)))</f>
        <v>1р</v>
      </c>
      <c r="F53" s="21" t="str">
        <f>IF(B53=0," ",VLOOKUP($B53,[1]Спортсмены!$B$1:$H$65536,5,FALSE))</f>
        <v>респ-ка Коми</v>
      </c>
      <c r="G53" s="21" t="str">
        <f>IF(B53=0," ",VLOOKUP($B53,[1]Спортсмены!$B$1:$H$65536,6,FALSE))</f>
        <v>Сыктывкар, КДЮСШ-1</v>
      </c>
      <c r="H53" s="31">
        <v>2.7685185185185186E-4</v>
      </c>
      <c r="I53" s="31"/>
      <c r="J53" s="77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26">
        <v>11</v>
      </c>
      <c r="L53" s="21" t="str">
        <f>IF(B53=0," ",VLOOKUP($B53,[1]Спортсмены!$B$1:$H$65536,7,FALSE))</f>
        <v>Углова С.И.</v>
      </c>
    </row>
    <row r="54" spans="1:12">
      <c r="A54" s="29">
        <v>8</v>
      </c>
      <c r="B54" s="20">
        <v>162</v>
      </c>
      <c r="C54" s="21" t="str">
        <f>IF(B54=0," ",VLOOKUP(B54,[1]Спортсмены!B$1:H$65536,2,FALSE))</f>
        <v xml:space="preserve">Окулов Вячеслав </v>
      </c>
      <c r="D54" s="27">
        <f>IF(B54=0," ",VLOOKUP($B54,[1]Спортсмены!$B$1:$H$65536,3,FALSE))</f>
        <v>34069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Архангельская</v>
      </c>
      <c r="G54" s="21" t="str">
        <f>IF(B54=0," ",VLOOKUP($B54,[1]Спортсмены!$B$1:$H$65536,6,FALSE))</f>
        <v>Коряжма, ДЮСШ-35</v>
      </c>
      <c r="H54" s="31">
        <v>2.7719907407407408E-4</v>
      </c>
      <c r="I54" s="31"/>
      <c r="J54" s="77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2р</v>
      </c>
      <c r="K54" s="26">
        <v>10</v>
      </c>
      <c r="L54" s="21" t="str">
        <f>IF(B54=0," ",VLOOKUP($B54,[1]Спортсмены!$B$1:$H$65536,7,FALSE))</f>
        <v>Казанцев Л.А.</v>
      </c>
    </row>
    <row r="55" spans="1:12">
      <c r="A55" s="29">
        <v>9</v>
      </c>
      <c r="B55" s="20">
        <v>192</v>
      </c>
      <c r="C55" s="21" t="str">
        <f>IF(B55=0," ",VLOOKUP(B55,[1]Спортсмены!B$1:H$65536,2,FALSE))</f>
        <v>Ткаченко Максим</v>
      </c>
      <c r="D55" s="27">
        <f>IF(B55=0," ",VLOOKUP($B55,[1]Спортсмены!$B$1:$H$65536,3,FALSE))</f>
        <v>34610</v>
      </c>
      <c r="E55" s="23" t="str">
        <f>IF(B55=0," ",IF(VLOOKUP($B55,[1]Спортсмены!$B$1:$H$65536,4,FALSE)=0," ",VLOOKUP($B55,[1]Спортсмены!$B$1:$H$65536,4,FALSE)))</f>
        <v>1р</v>
      </c>
      <c r="F55" s="21" t="str">
        <f>IF(B55=0," ",VLOOKUP($B55,[1]Спортсмены!$B$1:$H$65536,5,FALSE))</f>
        <v>Калининградская</v>
      </c>
      <c r="G55" s="21" t="str">
        <f>IF(B55=0," ",VLOOKUP($B55,[1]Спортсмены!$B$1:$H$65536,6,FALSE))</f>
        <v>Калининград, СДЮСШОР-4</v>
      </c>
      <c r="H55" s="31">
        <v>2.7789351851851852E-4</v>
      </c>
      <c r="I55" s="31"/>
      <c r="J55" s="77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2р</v>
      </c>
      <c r="K55" s="26">
        <v>9</v>
      </c>
      <c r="L55" s="30" t="str">
        <f>IF(B55=0," ",VLOOKUP($B55,[1]Спортсмены!$B$1:$H$65536,7,FALSE))</f>
        <v>Лещинский В.В., Антунович Г.П.</v>
      </c>
    </row>
    <row r="56" spans="1:12">
      <c r="A56" s="29">
        <v>10</v>
      </c>
      <c r="B56" s="20">
        <v>481</v>
      </c>
      <c r="C56" s="21" t="str">
        <f>IF(B56=0," ",VLOOKUP(B56,[1]Спортсмены!B$1:H$65536,2,FALSE))</f>
        <v>Ползунов Иван</v>
      </c>
      <c r="D56" s="23">
        <f>IF(B56=0," ",VLOOKUP($B56,[1]Спортсмены!$B$1:$H$65536,3,FALSE))</f>
        <v>1994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Владимирская</v>
      </c>
      <c r="G56" s="21" t="str">
        <f>IF(B56=0," ",VLOOKUP($B56,[1]Спортсмены!$B$1:$H$65536,6,FALSE))</f>
        <v>Владимир, СДЮСШОР-7</v>
      </c>
      <c r="H56" s="31">
        <v>2.7858796296296296E-4</v>
      </c>
      <c r="I56" s="31"/>
      <c r="J56" s="77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2р</v>
      </c>
      <c r="K56" s="26">
        <v>8</v>
      </c>
      <c r="L56" s="21" t="str">
        <f>IF(B56=0," ",VLOOKUP($B56,[1]Спортсмены!$B$1:$H$65536,7,FALSE))</f>
        <v>Терещенко А.В.</v>
      </c>
    </row>
    <row r="57" spans="1:12">
      <c r="A57" s="29">
        <v>11</v>
      </c>
      <c r="B57" s="20">
        <v>207</v>
      </c>
      <c r="C57" s="21" t="str">
        <f>IF(B57=0," ",VLOOKUP(B57,[1]Спортсмены!B$1:H$65536,2,FALSE))</f>
        <v>Сироткин Николай</v>
      </c>
      <c r="D57" s="27">
        <f>IF(B57=0," ",VLOOKUP($B57,[1]Спортсмены!$B$1:$H$65536,3,FALSE))</f>
        <v>33996</v>
      </c>
      <c r="E57" s="23" t="str">
        <f>IF(B57=0," ",IF(VLOOKUP($B57,[1]Спортсмены!$B$1:$H$65536,4,FALSE)=0," ",VLOOKUP($B57,[1]Спортсмены!$B$1:$H$65536,4,FALSE)))</f>
        <v>1р</v>
      </c>
      <c r="F57" s="21" t="str">
        <f>IF(B57=0," ",VLOOKUP($B57,[1]Спортсмены!$B$1:$H$65536,5,FALSE))</f>
        <v>Костромская</v>
      </c>
      <c r="G57" s="21" t="str">
        <f>IF(B57=0," ",VLOOKUP($B57,[1]Спортсмены!$B$1:$H$65536,6,FALSE))</f>
        <v>Кострома, КОСДЮСШОР</v>
      </c>
      <c r="H57" s="31">
        <v>2.787037037037037E-4</v>
      </c>
      <c r="I57" s="31"/>
      <c r="J57" s="77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2р</v>
      </c>
      <c r="K57" s="26">
        <v>7</v>
      </c>
      <c r="L57" s="21" t="str">
        <f>IF(B57=0," ",VLOOKUP($B57,[1]Спортсмены!$B$1:$H$65536,7,FALSE))</f>
        <v>Дружков А.Н.</v>
      </c>
    </row>
    <row r="58" spans="1:12">
      <c r="A58" s="29">
        <v>12</v>
      </c>
      <c r="B58" s="20">
        <v>362</v>
      </c>
      <c r="C58" s="21" t="str">
        <f>IF(B58=0," ",VLOOKUP(B58,[1]Спортсмены!B$1:H$65536,2,FALSE))</f>
        <v>Никулин Василий</v>
      </c>
      <c r="D58" s="27">
        <f>IF(B58=0," ",VLOOKUP($B58,[1]Спортсмены!$B$1:$H$65536,3,FALSE))</f>
        <v>34204</v>
      </c>
      <c r="E58" s="23" t="str">
        <f>IF(B58=0," ",IF(VLOOKUP($B58,[1]Спортсмены!$B$1:$H$65536,4,FALSE)=0," ",VLOOKUP($B58,[1]Спортсмены!$B$1:$H$65536,4,FALSE)))</f>
        <v>1р</v>
      </c>
      <c r="F58" s="21" t="str">
        <f>IF(B58=0," ",VLOOKUP($B58,[1]Спортсмены!$B$1:$H$65536,5,FALSE))</f>
        <v>Псковская</v>
      </c>
      <c r="G58" s="21" t="str">
        <f>IF(B58=0," ",VLOOKUP($B58,[1]Спортсмены!$B$1:$H$65536,6,FALSE))</f>
        <v>Великие Луки</v>
      </c>
      <c r="H58" s="31">
        <v>2.7881944444444444E-4</v>
      </c>
      <c r="I58" s="31"/>
      <c r="J58" s="77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2р</v>
      </c>
      <c r="K58" s="26">
        <v>6</v>
      </c>
      <c r="L58" s="21" t="str">
        <f>IF(B58=0," ",VLOOKUP($B58,[1]Спортсмены!$B$1:$H$65536,7,FALSE))</f>
        <v>Ершов В.Ю.</v>
      </c>
    </row>
    <row r="59" spans="1:12">
      <c r="A59" s="29">
        <v>13</v>
      </c>
      <c r="B59" s="20">
        <v>433</v>
      </c>
      <c r="C59" s="21" t="str">
        <f>IF(B59=0," ",VLOOKUP(B59,[1]Спортсмены!B$1:H$65536,2,FALSE))</f>
        <v>Малинов Александр</v>
      </c>
      <c r="D59" s="23">
        <f>IF(B59=0," ",VLOOKUP($B59,[1]Спортсмены!$B$1:$H$65536,3,FALSE))</f>
        <v>1994</v>
      </c>
      <c r="E59" s="23" t="str">
        <f>IF(B59=0," ",IF(VLOOKUP($B59,[1]Спортсмены!$B$1:$H$65536,4,FALSE)=0," ",VLOOKUP($B59,[1]Спортсмены!$B$1:$H$65536,4,FALSE)))</f>
        <v>2р</v>
      </c>
      <c r="F59" s="21" t="str">
        <f>IF(B59=0," ",VLOOKUP($B59,[1]Спортсмены!$B$1:$H$65536,5,FALSE))</f>
        <v>Новгородская</v>
      </c>
      <c r="G59" s="21" t="str">
        <f>IF(B59=0," ",VLOOKUP($B59,[1]Спортсмены!$B$1:$H$65536,6,FALSE))</f>
        <v>Великий Новгород, ДЮСШ</v>
      </c>
      <c r="H59" s="31">
        <v>2.8206018518518516E-4</v>
      </c>
      <c r="I59" s="31"/>
      <c r="J59" s="77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2р</v>
      </c>
      <c r="K59" s="26">
        <v>5</v>
      </c>
      <c r="L59" s="21" t="str">
        <f>IF(B59=0," ",VLOOKUP($B59,[1]Спортсмены!$B$1:$H$65536,7,FALSE))</f>
        <v>Савенков П.А.</v>
      </c>
    </row>
    <row r="60" spans="1:12">
      <c r="A60" s="29">
        <v>14</v>
      </c>
      <c r="B60" s="20">
        <v>291</v>
      </c>
      <c r="C60" s="21" t="str">
        <f>IF(B60=0," ",VLOOKUP(B60,[1]Спортсмены!B$1:H$65536,2,FALSE))</f>
        <v>Икконен Илья</v>
      </c>
      <c r="D60" s="23">
        <f>IF(B60=0," ",VLOOKUP($B60,[1]Спортсмены!$B$1:$H$65536,3,FALSE))</f>
        <v>1994</v>
      </c>
      <c r="E60" s="23" t="str">
        <f>IF(B60=0," ",IF(VLOOKUP($B60,[1]Спортсмены!$B$1:$H$65536,4,FALSE)=0," ",VLOOKUP($B60,[1]Спортсмены!$B$1:$H$65536,4,FALSE)))</f>
        <v>1р</v>
      </c>
      <c r="F60" s="21" t="str">
        <f>IF(B60=0," ",VLOOKUP($B60,[1]Спортсмены!$B$1:$H$65536,5,FALSE))</f>
        <v>Вологодская</v>
      </c>
      <c r="G60" s="21" t="str">
        <f>IF(B60=0," ",VLOOKUP($B60,[1]Спортсмены!$B$1:$H$65536,6,FALSE))</f>
        <v>Череповец, ДЮСШ-2</v>
      </c>
      <c r="H60" s="31">
        <v>2.821759259259259E-4</v>
      </c>
      <c r="I60" s="31"/>
      <c r="J60" s="77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2р</v>
      </c>
      <c r="K60" s="26">
        <v>4</v>
      </c>
      <c r="L60" s="21" t="str">
        <f>IF(B60=0," ",VLOOKUP($B60,[1]Спортсмены!$B$1:$H$65536,7,FALSE))</f>
        <v>Столбова О.В., Лебедев А.В.</v>
      </c>
    </row>
    <row r="61" spans="1:12">
      <c r="A61" s="29">
        <v>15</v>
      </c>
      <c r="B61" s="20">
        <v>368</v>
      </c>
      <c r="C61" s="21" t="str">
        <f>IF(B61=0," ",VLOOKUP(B61,[1]Спортсмены!B$1:H$65536,2,FALSE))</f>
        <v>Артамонов Сергей</v>
      </c>
      <c r="D61" s="27">
        <f>IF(B61=0," ",VLOOKUP($B61,[1]Спортсмены!$B$1:$H$65536,3,FALSE))</f>
        <v>34677</v>
      </c>
      <c r="E61" s="23" t="str">
        <f>IF(B61=0," ",IF(VLOOKUP($B61,[1]Спортсмены!$B$1:$H$65536,4,FALSE)=0," ",VLOOKUP($B61,[1]Спортсмены!$B$1:$H$65536,4,FALSE)))</f>
        <v>2р</v>
      </c>
      <c r="F61" s="21" t="str">
        <f>IF(B61=0," ",VLOOKUP($B61,[1]Спортсмены!$B$1:$H$65536,5,FALSE))</f>
        <v>Псковская</v>
      </c>
      <c r="G61" s="21" t="str">
        <f>IF(B61=0," ",VLOOKUP($B61,[1]Спортсмены!$B$1:$H$65536,6,FALSE))</f>
        <v>Великие Луки, ДЮСШ-1 "Атлетика"</v>
      </c>
      <c r="H61" s="31">
        <v>2.8229166666666669E-4</v>
      </c>
      <c r="I61" s="31"/>
      <c r="J61" s="77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2р</v>
      </c>
      <c r="K61" s="26">
        <v>3</v>
      </c>
      <c r="L61" s="21" t="str">
        <f>IF(B61=0," ",VLOOKUP($B61,[1]Спортсмены!$B$1:$H$65536,7,FALSE))</f>
        <v>Ершов В.Ю.</v>
      </c>
    </row>
    <row r="62" spans="1:12">
      <c r="A62" s="29">
        <v>16</v>
      </c>
      <c r="B62" s="20">
        <v>615</v>
      </c>
      <c r="C62" s="21" t="str">
        <f>IF(B62=0," ",VLOOKUP(B62,[1]Спортсмены!B$1:H$65536,2,FALSE))</f>
        <v>Кондрашов Егор</v>
      </c>
      <c r="D62" s="23">
        <f>IF(B62=0," ",VLOOKUP($B62,[1]Спортсмены!$B$1:$H$65536,3,FALSE))</f>
        <v>1993</v>
      </c>
      <c r="E62" s="23" t="str">
        <f>IF(B62=0," ",IF(VLOOKUP($B62,[1]Спортсмены!$B$1:$H$65536,4,FALSE)=0," ",VLOOKUP($B62,[1]Спортсмены!$B$1:$H$65536,4,FALSE)))</f>
        <v>2р</v>
      </c>
      <c r="F62" s="21" t="str">
        <f>IF(B62=0," ",VLOOKUP($B62,[1]Спортсмены!$B$1:$H$65536,5,FALSE))</f>
        <v>Владимирская</v>
      </c>
      <c r="G62" s="21" t="str">
        <f>IF(B62=0," ",VLOOKUP($B62,[1]Спортсмены!$B$1:$H$65536,6,FALSE))</f>
        <v>Владимир, СДЮСШОР-7</v>
      </c>
      <c r="H62" s="31">
        <v>2.8333333333333335E-4</v>
      </c>
      <c r="I62" s="31"/>
      <c r="J62" s="77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3р</v>
      </c>
      <c r="K62" s="26">
        <v>0</v>
      </c>
      <c r="L62" s="21" t="str">
        <f>IF(B62=0," ",VLOOKUP($B62,[1]Спортсмены!$B$1:$H$65536,7,FALSE))</f>
        <v>Терещенко А.В.</v>
      </c>
    </row>
    <row r="63" spans="1:12">
      <c r="A63" s="29">
        <v>17</v>
      </c>
      <c r="B63" s="20">
        <v>361</v>
      </c>
      <c r="C63" s="21" t="str">
        <f>IF(B63=0," ",VLOOKUP(B63,[1]Спортсмены!B$1:H$65536,2,FALSE))</f>
        <v>Сосин Максим</v>
      </c>
      <c r="D63" s="27">
        <f>IF(B63=0," ",VLOOKUP($B63,[1]Спортсмены!$B$1:$H$65536,3,FALSE))</f>
        <v>34319</v>
      </c>
      <c r="E63" s="23" t="str">
        <f>IF(B63=0," ",IF(VLOOKUP($B63,[1]Спортсмены!$B$1:$H$65536,4,FALSE)=0," ",VLOOKUP($B63,[1]Спортсмены!$B$1:$H$65536,4,FALSE)))</f>
        <v>1р</v>
      </c>
      <c r="F63" s="21" t="str">
        <f>IF(B63=0," ",VLOOKUP($B63,[1]Спортсмены!$B$1:$H$65536,5,FALSE))</f>
        <v>Ивановская</v>
      </c>
      <c r="G63" s="21" t="str">
        <f>IF(B63=0," ",VLOOKUP($B63,[1]Спортсмены!$B$1:$H$65536,6,FALSE))</f>
        <v>Иваново, Профсоюзы</v>
      </c>
      <c r="H63" s="31">
        <v>2.8379629629629631E-4</v>
      </c>
      <c r="I63" s="31"/>
      <c r="J63" s="77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3р</v>
      </c>
      <c r="K63" s="26" t="s">
        <v>31</v>
      </c>
      <c r="L63" s="21" t="str">
        <f>IF(B63=0," ",VLOOKUP($B63,[1]Спортсмены!$B$1:$H$65536,7,FALSE))</f>
        <v>Магницкий М.В.</v>
      </c>
    </row>
    <row r="64" spans="1:12">
      <c r="A64" s="29">
        <v>18</v>
      </c>
      <c r="B64" s="20">
        <v>293</v>
      </c>
      <c r="C64" s="21" t="str">
        <f>IF(B64=0," ",VLOOKUP(B64,[1]Спортсмены!B$1:H$65536,2,FALSE))</f>
        <v>Зуев Дмитрий</v>
      </c>
      <c r="D64" s="23">
        <f>IF(B64=0," ",VLOOKUP($B64,[1]Спортсмены!$B$1:$H$65536,3,FALSE))</f>
        <v>1993</v>
      </c>
      <c r="E64" s="23" t="str">
        <f>IF(B64=0," ",IF(VLOOKUP($B64,[1]Спортсмены!$B$1:$H$65536,4,FALSE)=0," ",VLOOKUP($B64,[1]Спортсмены!$B$1:$H$65536,4,FALSE)))</f>
        <v>1р</v>
      </c>
      <c r="F64" s="21" t="str">
        <f>IF(B64=0," ",VLOOKUP($B64,[1]Спортсмены!$B$1:$H$65536,5,FALSE))</f>
        <v>Вологодская</v>
      </c>
      <c r="G64" s="21" t="str">
        <f>IF(B64=0," ",VLOOKUP($B64,[1]Спортсмены!$B$1:$H$65536,6,FALSE))</f>
        <v>Сокол</v>
      </c>
      <c r="H64" s="31">
        <v>2.850694444444444E-4</v>
      </c>
      <c r="I64" s="31"/>
      <c r="J64" s="77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3р</v>
      </c>
      <c r="K64" s="26">
        <v>0</v>
      </c>
      <c r="L64" s="21" t="str">
        <f>IF(B64=0," ",VLOOKUP($B64,[1]Спортсмены!$B$1:$H$65536,7,FALSE))</f>
        <v>Лазарев М.Г.</v>
      </c>
    </row>
    <row r="65" spans="1:12">
      <c r="A65" s="29">
        <v>19</v>
      </c>
      <c r="B65" s="20">
        <v>299</v>
      </c>
      <c r="C65" s="21" t="str">
        <f>IF(B65=0," ",VLOOKUP(B65,[1]Спортсмены!B$1:H$65536,2,FALSE))</f>
        <v>Мурашко Александр</v>
      </c>
      <c r="D65" s="23">
        <f>IF(B65=0," ",VLOOKUP($B65,[1]Спортсмены!$B$1:$H$65536,3,FALSE))</f>
        <v>1994</v>
      </c>
      <c r="E65" s="23" t="str">
        <f>IF(B65=0," ",IF(VLOOKUP($B65,[1]Спортсмены!$B$1:$H$65536,4,FALSE)=0," ",VLOOKUP($B65,[1]Спортсмены!$B$1:$H$65536,4,FALSE)))</f>
        <v>1р</v>
      </c>
      <c r="F65" s="21" t="str">
        <f>IF(B65=0," ",VLOOKUP($B65,[1]Спортсмены!$B$1:$H$65536,5,FALSE))</f>
        <v>Вологодская</v>
      </c>
      <c r="G65" s="21" t="str">
        <f>IF(B65=0," ",VLOOKUP($B65,[1]Спортсмены!$B$1:$H$65536,6,FALSE))</f>
        <v>Череповец, ДЮСШ-2</v>
      </c>
      <c r="H65" s="31">
        <v>2.8877314814814814E-4</v>
      </c>
      <c r="I65" s="31"/>
      <c r="J65" s="77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3р</v>
      </c>
      <c r="K65" s="26">
        <v>0</v>
      </c>
      <c r="L65" s="21" t="str">
        <f>IF(B65=0," ",VLOOKUP($B65,[1]Спортсмены!$B$1:$H$65536,7,FALSE))</f>
        <v>Боголюбов В.Л.</v>
      </c>
    </row>
    <row r="66" spans="1:12">
      <c r="A66" s="29">
        <v>20</v>
      </c>
      <c r="B66" s="20">
        <v>434</v>
      </c>
      <c r="C66" s="21" t="str">
        <f>IF(B66=0," ",VLOOKUP(B66,[1]Спортсмены!B$1:H$65536,2,FALSE))</f>
        <v>Иванский Сергей</v>
      </c>
      <c r="D66" s="23">
        <f>IF(B66=0," ",VLOOKUP($B66,[1]Спортсмены!$B$1:$H$65536,3,FALSE))</f>
        <v>1993</v>
      </c>
      <c r="E66" s="23" t="str">
        <f>IF(B66=0," ",IF(VLOOKUP($B66,[1]Спортсмены!$B$1:$H$65536,4,FALSE)=0," ",VLOOKUP($B66,[1]Спортсмены!$B$1:$H$65536,4,FALSE)))</f>
        <v>1р</v>
      </c>
      <c r="F66" s="21" t="str">
        <f>IF(B66=0," ",VLOOKUP($B66,[1]Спортсмены!$B$1:$H$65536,5,FALSE))</f>
        <v>Новгородская</v>
      </c>
      <c r="G66" s="21" t="str">
        <f>IF(B66=0," ",VLOOKUP($B66,[1]Спортсмены!$B$1:$H$65536,6,FALSE))</f>
        <v>Великий Новгород, ДЮСШ</v>
      </c>
      <c r="H66" s="31">
        <v>2.8958333333333332E-4</v>
      </c>
      <c r="I66" s="31"/>
      <c r="J66" s="77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3р</v>
      </c>
      <c r="K66" s="26">
        <v>0</v>
      </c>
      <c r="L66" s="21" t="str">
        <f>IF(B66=0," ",VLOOKUP($B66,[1]Спортсмены!$B$1:$H$65536,7,FALSE))</f>
        <v>Савенков П.А.</v>
      </c>
    </row>
    <row r="67" spans="1:12">
      <c r="A67" s="29">
        <v>21</v>
      </c>
      <c r="B67" s="20">
        <v>300</v>
      </c>
      <c r="C67" s="21" t="str">
        <f>IF(B67=0," ",VLOOKUP(B67,[1]Спортсмены!B$1:H$65536,2,FALSE))</f>
        <v>Замякин Антон</v>
      </c>
      <c r="D67" s="23">
        <f>IF(B67=0," ",VLOOKUP($B67,[1]Спортсмены!$B$1:$H$65536,3,FALSE))</f>
        <v>1993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Вологодская</v>
      </c>
      <c r="G67" s="21" t="str">
        <f>IF(B67=0," ",VLOOKUP($B67,[1]Спортсмены!$B$1:$H$65536,6,FALSE))</f>
        <v>Череповец, ДЮСШ-2</v>
      </c>
      <c r="H67" s="31">
        <v>2.9062499999999998E-4</v>
      </c>
      <c r="I67" s="31"/>
      <c r="J67" s="77" t="str">
        <f>IF(H67=0," ",IF(H67&lt;=[1]Разряды!$D$5,[1]Разряды!$D$3,IF(H67&lt;=[1]Разряды!$E$5,[1]Разряды!$E$3,IF(H67&lt;=[1]Разряды!$F$5,[1]Разряды!$F$3,IF(H67&lt;=[1]Разряды!$G$5,[1]Разряды!$G$3,IF(H67&lt;=[1]Разряды!$H$5,[1]Разряды!$H$3,IF(H67&lt;=[1]Разряды!$I$5,[1]Разряды!$I$3,IF(H67&lt;=[1]Разряды!$J$5,[1]Разряды!$J$3,"б/р"))))))))</f>
        <v>3р</v>
      </c>
      <c r="K67" s="26">
        <v>0</v>
      </c>
      <c r="L67" s="21" t="str">
        <f>IF(B67=0," ",VLOOKUP($B67,[1]Спортсмены!$B$1:$H$65536,7,FALSE))</f>
        <v>Столбова О.В.</v>
      </c>
    </row>
    <row r="68" spans="1:12">
      <c r="A68" s="29">
        <v>22</v>
      </c>
      <c r="B68" s="20">
        <v>163</v>
      </c>
      <c r="C68" s="21" t="str">
        <f>IF(B68=0," ",VLOOKUP(B68,[1]Спортсмены!B$1:H$65536,2,FALSE))</f>
        <v>Попов Сергей</v>
      </c>
      <c r="D68" s="27">
        <f>IF(B68=0," ",VLOOKUP($B68,[1]Спортсмены!$B$1:$H$65536,3,FALSE))</f>
        <v>34456</v>
      </c>
      <c r="E68" s="23" t="str">
        <f>IF(B68=0," ",IF(VLOOKUP($B68,[1]Спортсмены!$B$1:$H$65536,4,FALSE)=0," ",VLOOKUP($B68,[1]Спортсмены!$B$1:$H$65536,4,FALSE)))</f>
        <v>КМС</v>
      </c>
      <c r="F68" s="21" t="str">
        <f>IF(B68=0," ",VLOOKUP($B68,[1]Спортсмены!$B$1:$H$65536,5,FALSE))</f>
        <v>Архангельская</v>
      </c>
      <c r="G68" s="21" t="str">
        <f>IF(B68=0," ",VLOOKUP($B68,[1]Спортсмены!$B$1:$H$65536,6,FALSE))</f>
        <v>Коряжма, ДЮСШ-35</v>
      </c>
      <c r="H68" s="31">
        <v>2.9120370370370373E-4</v>
      </c>
      <c r="I68" s="31"/>
      <c r="J68" s="77" t="str">
        <f>IF(H68=0," ",IF(H68&lt;=[1]Разряды!$D$5,[1]Разряды!$D$3,IF(H68&lt;=[1]Разряды!$E$5,[1]Разряды!$E$3,IF(H68&lt;=[1]Разряды!$F$5,[1]Разряды!$F$3,IF(H68&lt;=[1]Разряды!$G$5,[1]Разряды!$G$3,IF(H68&lt;=[1]Разряды!$H$5,[1]Разряды!$H$3,IF(H68&lt;=[1]Разряды!$I$5,[1]Разряды!$I$3,IF(H68&lt;=[1]Разряды!$J$5,[1]Разряды!$J$3,"б/р"))))))))</f>
        <v>3р</v>
      </c>
      <c r="K68" s="26">
        <v>0</v>
      </c>
      <c r="L68" s="21" t="str">
        <f>IF(B68=0," ",VLOOKUP($B68,[1]Спортсмены!$B$1:$H$65536,7,FALSE))</f>
        <v>Казанцев Л.А.</v>
      </c>
    </row>
    <row r="69" spans="1:12">
      <c r="A69" s="29"/>
      <c r="B69" s="20">
        <v>164</v>
      </c>
      <c r="C69" s="21" t="str">
        <f>IF(B69=0," ",VLOOKUP(B69,[1]Спортсмены!B$1:H$65536,2,FALSE))</f>
        <v>Груздев Илья</v>
      </c>
      <c r="D69" s="23">
        <f>IF(B69=0," ",VLOOKUP($B69,[1]Спортсмены!$B$1:$H$65536,3,FALSE))</f>
        <v>1994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Архангельская</v>
      </c>
      <c r="G69" s="21" t="str">
        <f>IF(B69=0," ",VLOOKUP($B69,[1]Спортсмены!$B$1:$H$65536,6,FALSE))</f>
        <v>Коряжма, ДЮСШ-35</v>
      </c>
      <c r="H69" s="33" t="s">
        <v>80</v>
      </c>
      <c r="I69" s="31"/>
      <c r="J69" s="77"/>
      <c r="K69" s="26">
        <v>0</v>
      </c>
      <c r="L69" s="21" t="str">
        <f>IF(B69=0," ",VLOOKUP($B69,[1]Спортсмены!$B$1:$H$65536,7,FALSE))</f>
        <v>Казанцев Л.А.</v>
      </c>
    </row>
    <row r="70" spans="1:12" ht="15.75" thickBot="1">
      <c r="A70" s="35"/>
      <c r="B70" s="36"/>
      <c r="C70" s="37"/>
      <c r="D70" s="39"/>
      <c r="E70" s="39"/>
      <c r="F70" s="37"/>
      <c r="G70" s="37"/>
      <c r="H70" s="59"/>
      <c r="I70" s="59"/>
      <c r="J70" s="78"/>
      <c r="K70" s="42"/>
      <c r="L70" s="37"/>
    </row>
    <row r="71" spans="1:12" ht="23.25" thickTop="1">
      <c r="A71" s="382" t="s">
        <v>1</v>
      </c>
      <c r="B71" s="382"/>
      <c r="C71" s="382"/>
      <c r="D71" s="382"/>
      <c r="E71" s="382"/>
      <c r="F71" s="382"/>
      <c r="G71" s="382"/>
      <c r="H71" s="382"/>
      <c r="I71" s="382"/>
      <c r="J71" s="382"/>
      <c r="K71" s="382"/>
      <c r="L71" s="382"/>
    </row>
    <row r="72" spans="1:12" ht="20.25">
      <c r="A72" s="383" t="s">
        <v>38</v>
      </c>
      <c r="B72" s="383"/>
      <c r="C72" s="383"/>
      <c r="D72" s="383"/>
      <c r="E72" s="383"/>
      <c r="F72" s="383"/>
      <c r="G72" s="383"/>
      <c r="H72" s="383"/>
      <c r="I72" s="383"/>
      <c r="J72" s="383"/>
      <c r="K72" s="383"/>
      <c r="L72" s="383"/>
    </row>
    <row r="73" spans="1:12" ht="18">
      <c r="A73" s="387"/>
      <c r="B73" s="387"/>
      <c r="C73" s="387"/>
      <c r="D73" s="2"/>
      <c r="E73" s="2"/>
      <c r="F73" s="2" t="s">
        <v>5</v>
      </c>
      <c r="G73" s="2"/>
      <c r="H73" s="2"/>
      <c r="I73" s="2"/>
      <c r="J73" s="2"/>
      <c r="K73" s="2"/>
      <c r="L73" s="2"/>
    </row>
    <row r="74" spans="1:12" ht="15.75">
      <c r="A74" s="387"/>
      <c r="B74" s="387"/>
      <c r="C74" s="387"/>
      <c r="D74" s="3"/>
      <c r="E74" s="3"/>
      <c r="F74" s="384" t="s">
        <v>95</v>
      </c>
      <c r="G74" s="384"/>
      <c r="H74" s="3"/>
      <c r="K74" s="4" t="s">
        <v>8</v>
      </c>
    </row>
    <row r="75" spans="1:12">
      <c r="A75" s="387"/>
      <c r="B75" s="387"/>
      <c r="C75" s="387"/>
      <c r="D75"/>
      <c r="E75"/>
      <c r="F75" s="1"/>
      <c r="G75" s="1"/>
      <c r="H75" s="6"/>
      <c r="I75" s="6"/>
      <c r="J75" s="6"/>
      <c r="K75" s="6" t="s">
        <v>10</v>
      </c>
      <c r="L75" s="6"/>
    </row>
    <row r="76" spans="1:12" ht="18.75">
      <c r="A76" s="388"/>
      <c r="B76" s="388"/>
      <c r="C76" s="388"/>
      <c r="D76"/>
      <c r="E76" s="8"/>
      <c r="F76" s="1"/>
      <c r="G76" s="1"/>
      <c r="H76" s="8"/>
      <c r="I76" s="385" t="s">
        <v>12</v>
      </c>
      <c r="J76" s="385"/>
      <c r="K76" s="9"/>
      <c r="L76" s="6" t="s">
        <v>96</v>
      </c>
    </row>
    <row r="77" spans="1:12">
      <c r="A77" s="1" t="s">
        <v>90</v>
      </c>
      <c r="B77" s="96"/>
      <c r="C77" s="96"/>
      <c r="D77" s="10"/>
      <c r="E77" s="10"/>
      <c r="F77" s="1"/>
      <c r="G77" s="1"/>
      <c r="H77" s="11"/>
      <c r="I77" s="378" t="s">
        <v>15</v>
      </c>
      <c r="J77" s="378"/>
      <c r="K77" s="12"/>
      <c r="L77" s="6" t="s">
        <v>97</v>
      </c>
    </row>
    <row r="78" spans="1:12">
      <c r="A78" s="379" t="s">
        <v>17</v>
      </c>
      <c r="B78" s="379" t="s">
        <v>18</v>
      </c>
      <c r="C78" s="379" t="s">
        <v>19</v>
      </c>
      <c r="D78" s="372" t="s">
        <v>20</v>
      </c>
      <c r="E78" s="372" t="s">
        <v>21</v>
      </c>
      <c r="F78" s="372" t="s">
        <v>22</v>
      </c>
      <c r="G78" s="372" t="s">
        <v>23</v>
      </c>
      <c r="H78" s="380" t="s">
        <v>24</v>
      </c>
      <c r="I78" s="381"/>
      <c r="J78" s="379" t="s">
        <v>25</v>
      </c>
      <c r="K78" s="372" t="s">
        <v>26</v>
      </c>
      <c r="L78" s="374" t="s">
        <v>27</v>
      </c>
    </row>
    <row r="79" spans="1:12">
      <c r="A79" s="373"/>
      <c r="B79" s="373"/>
      <c r="C79" s="373"/>
      <c r="D79" s="373"/>
      <c r="E79" s="373"/>
      <c r="F79" s="373"/>
      <c r="G79" s="373"/>
      <c r="H79" s="14" t="s">
        <v>28</v>
      </c>
      <c r="I79" s="14" t="s">
        <v>29</v>
      </c>
      <c r="J79" s="373"/>
      <c r="K79" s="386"/>
      <c r="L79" s="375"/>
    </row>
    <row r="80" spans="1:12">
      <c r="A80" s="15"/>
      <c r="B80" s="15"/>
      <c r="C80" s="15"/>
      <c r="D80" s="16"/>
      <c r="E80" s="15"/>
      <c r="F80" s="376" t="s">
        <v>61</v>
      </c>
      <c r="G80" s="376"/>
      <c r="H80" s="17"/>
      <c r="I80" s="499" t="s">
        <v>366</v>
      </c>
    </row>
    <row r="81" spans="1:12">
      <c r="A81" s="19">
        <v>1</v>
      </c>
      <c r="B81" s="20">
        <v>158</v>
      </c>
      <c r="C81" s="21" t="str">
        <f>IF(B81=0," ",VLOOKUP(B81,[1]Спортсмены!B$1:H$65536,2,FALSE))</f>
        <v>Мамедов Руслан</v>
      </c>
      <c r="D81" s="27">
        <f>IF(B81=0," ",VLOOKUP($B81,[1]Спортсмены!$B$1:$H$65536,3,FALSE))</f>
        <v>33421</v>
      </c>
      <c r="E81" s="23" t="str">
        <f>IF(B81=0," ",IF(VLOOKUP($B81,[1]Спортсмены!$B$1:$H$65536,4,FALSE)=0," ",VLOOKUP($B81,[1]Спортсмены!$B$1:$H$65536,4,FALSE)))</f>
        <v>1р</v>
      </c>
      <c r="F81" s="21" t="str">
        <f>IF(B81=0," ",VLOOKUP($B81,[1]Спортсмены!$B$1:$H$65536,5,FALSE))</f>
        <v>Архангельская</v>
      </c>
      <c r="G81" s="21" t="str">
        <f>IF(B81=0," ",VLOOKUP($B81,[1]Спортсмены!$B$1:$H$65536,6,FALSE))</f>
        <v>Архангельск, САФУ</v>
      </c>
      <c r="H81" s="31">
        <v>2.6793981481481477E-4</v>
      </c>
      <c r="I81" s="500">
        <v>2.6793981481481477E-4</v>
      </c>
      <c r="J81" s="77" t="str">
        <f>IF(H81=0," ",IF(H81&lt;=[1]Разряды!$D$5,[1]Разряды!$D$3,IF(H81&lt;=[1]Разряды!$E$5,[1]Разряды!$E$3,IF(H81&lt;=[1]Разряды!$F$5,[1]Разряды!$F$3,IF(H81&lt;=[1]Разряды!$G$5,[1]Разряды!$G$3,IF(H81&lt;=[1]Разряды!$H$5,[1]Разряды!$H$3,IF(H81&lt;=[1]Разряды!$I$5,[1]Разряды!$I$3,IF(H81&lt;=[1]Разряды!$J$5,[1]Разряды!$J$3,"б/р"))))))))</f>
        <v>1р</v>
      </c>
      <c r="K81" s="26">
        <v>20</v>
      </c>
      <c r="L81" s="21" t="str">
        <f>IF(B81=0," ",VLOOKUP($B81,[1]Спортсмены!$B$1:$H$65536,7,FALSE))</f>
        <v>Мосеев А.А.</v>
      </c>
    </row>
    <row r="82" spans="1:12">
      <c r="A82" s="19">
        <v>2</v>
      </c>
      <c r="B82" s="20">
        <v>353</v>
      </c>
      <c r="C82" s="21" t="str">
        <f>IF(B82=0," ",VLOOKUP(B82,[1]Спортсмены!B$1:H$65536,2,FALSE))</f>
        <v>Лыткин Алексей</v>
      </c>
      <c r="D82" s="27">
        <f>IF(B82=0," ",VLOOKUP($B82,[1]Спортсмены!$B$1:$H$65536,3,FALSE))</f>
        <v>33559</v>
      </c>
      <c r="E82" s="23" t="str">
        <f>IF(B82=0," ",IF(VLOOKUP($B82,[1]Спортсмены!$B$1:$H$65536,4,FALSE)=0," ",VLOOKUP($B82,[1]Спортсмены!$B$1:$H$65536,4,FALSE)))</f>
        <v>1р</v>
      </c>
      <c r="F82" s="21" t="str">
        <f>IF(B82=0," ",VLOOKUP($B82,[1]Спортсмены!$B$1:$H$65536,5,FALSE))</f>
        <v>Ивановская</v>
      </c>
      <c r="G82" s="21" t="str">
        <f>IF(B82=0," ",VLOOKUP($B82,[1]Спортсмены!$B$1:$H$65536,6,FALSE))</f>
        <v>Иваново, Профсоюзы</v>
      </c>
      <c r="H82" s="31">
        <v>2.6678240740740737E-4</v>
      </c>
      <c r="I82" s="25">
        <v>2.6898148148148148E-4</v>
      </c>
      <c r="J82" s="77" t="str">
        <f>IF(H82=0," ",IF(H82&lt;=[1]Разряды!$D$5,[1]Разряды!$D$3,IF(H82&lt;=[1]Разряды!$E$5,[1]Разряды!$E$3,IF(H82&lt;=[1]Разряды!$F$5,[1]Разряды!$F$3,IF(H82&lt;=[1]Разряды!$G$5,[1]Разряды!$G$3,IF(H82&lt;=[1]Разряды!$H$5,[1]Разряды!$H$3,IF(H82&lt;=[1]Разряды!$I$5,[1]Разряды!$I$3,IF(H82&lt;=[1]Разряды!$J$5,[1]Разряды!$J$3,"б/р"))))))))</f>
        <v>1р</v>
      </c>
      <c r="K82" s="23" t="s">
        <v>31</v>
      </c>
      <c r="L82" s="21" t="str">
        <f>IF(B82=0," ",VLOOKUP($B82,[1]Спортсмены!$B$1:$H$65536,7,FALSE))</f>
        <v>Магницкий М.В.</v>
      </c>
    </row>
    <row r="83" spans="1:12">
      <c r="A83" s="19">
        <v>3</v>
      </c>
      <c r="B83" s="20">
        <v>159</v>
      </c>
      <c r="C83" s="21" t="str">
        <f>IF(B83=0," ",VLOOKUP(B83,[1]Спортсмены!B$1:H$65536,2,FALSE))</f>
        <v>Узких Владимир</v>
      </c>
      <c r="D83" s="27">
        <f>IF(B83=0," ",VLOOKUP($B83,[1]Спортсмены!$B$1:$H$65536,3,FALSE))</f>
        <v>33592</v>
      </c>
      <c r="E83" s="23" t="str">
        <f>IF(B83=0," ",IF(VLOOKUP($B83,[1]Спортсмены!$B$1:$H$65536,4,FALSE)=0," ",VLOOKUP($B83,[1]Спортсмены!$B$1:$H$65536,4,FALSE)))</f>
        <v>1р</v>
      </c>
      <c r="F83" s="21" t="str">
        <f>IF(B83=0," ",VLOOKUP($B83,[1]Спортсмены!$B$1:$H$65536,5,FALSE))</f>
        <v>Архангельская</v>
      </c>
      <c r="G83" s="21" t="str">
        <f>IF(B83=0," ",VLOOKUP($B83,[1]Спортсмены!$B$1:$H$65536,6,FALSE))</f>
        <v>Архангельск, САФУ</v>
      </c>
      <c r="H83" s="31">
        <v>2.699074074074074E-4</v>
      </c>
      <c r="I83" s="25">
        <v>2.7361111111111114E-4</v>
      </c>
      <c r="J83" s="77" t="str">
        <f>IF(H83=0," ",IF(H83&lt;=[1]Разряды!$D$5,[1]Разряды!$D$3,IF(H83&lt;=[1]Разряды!$E$5,[1]Разряды!$E$3,IF(H83&lt;=[1]Разряды!$F$5,[1]Разряды!$F$3,IF(H83&lt;=[1]Разряды!$G$5,[1]Разряды!$G$3,IF(H83&lt;=[1]Разряды!$H$5,[1]Разряды!$H$3,IF(H83&lt;=[1]Разряды!$I$5,[1]Разряды!$I$3,IF(H83&lt;=[1]Разряды!$J$5,[1]Разряды!$J$3,"б/р"))))))))</f>
        <v>2р</v>
      </c>
      <c r="K83" s="26">
        <v>0</v>
      </c>
      <c r="L83" s="21" t="str">
        <f>IF(B83=0," ",VLOOKUP($B83,[1]Спортсмены!$B$1:$H$65536,7,FALSE))</f>
        <v>Мосеев А.А.</v>
      </c>
    </row>
    <row r="84" spans="1:12">
      <c r="A84" s="29">
        <v>4</v>
      </c>
      <c r="B84" s="20">
        <v>493</v>
      </c>
      <c r="C84" s="21" t="str">
        <f>IF(B84=0," ",VLOOKUP(B84,[1]Спортсмены!B$1:H$65536,2,FALSE))</f>
        <v>Клысенко Иван</v>
      </c>
      <c r="D84" s="27">
        <f>IF(B84=0," ",VLOOKUP($B84,[1]Спортсмены!$B$1:$H$65536,3,FALSE))</f>
        <v>33862</v>
      </c>
      <c r="E84" s="23" t="str">
        <f>IF(B84=0," ",IF(VLOOKUP($B84,[1]Спортсмены!$B$1:$H$65536,4,FALSE)=0," ",VLOOKUP($B84,[1]Спортсмены!$B$1:$H$65536,4,FALSE)))</f>
        <v>КМС</v>
      </c>
      <c r="F84" s="21" t="str">
        <f>IF(B84=0," ",VLOOKUP($B84,[1]Спортсмены!$B$1:$H$65536,5,FALSE))</f>
        <v>Владимирская</v>
      </c>
      <c r="G84" s="21" t="str">
        <f>IF(B84=0," ",VLOOKUP($B84,[1]Спортсмены!$B$1:$H$65536,6,FALSE))</f>
        <v>Владимир, СДЮСШОР-7</v>
      </c>
      <c r="H84" s="31">
        <v>2.7152777777777782E-4</v>
      </c>
      <c r="I84" s="31"/>
      <c r="J84" s="77" t="str">
        <f>IF(H84=0," ",IF(H84&lt;=[1]Разряды!$D$5,[1]Разряды!$D$3,IF(H84&lt;=[1]Разряды!$E$5,[1]Разряды!$E$3,IF(H84&lt;=[1]Разряды!$F$5,[1]Разряды!$F$3,IF(H84&lt;=[1]Разряды!$G$5,[1]Разряды!$G$3,IF(H84&lt;=[1]Разряды!$H$5,[1]Разряды!$H$3,IF(H84&lt;=[1]Разряды!$I$5,[1]Разряды!$I$3,IF(H84&lt;=[1]Разряды!$J$5,[1]Разряды!$J$3,"б/р"))))))))</f>
        <v>2р</v>
      </c>
      <c r="K84" s="26">
        <v>0</v>
      </c>
      <c r="L84" s="21" t="str">
        <f>IF(B84=0," ",VLOOKUP($B84,[1]Спортсмены!$B$1:$H$65536,7,FALSE))</f>
        <v>Судаков К.А.</v>
      </c>
    </row>
    <row r="85" spans="1:12">
      <c r="A85" s="29">
        <v>5</v>
      </c>
      <c r="B85" s="20">
        <v>356</v>
      </c>
      <c r="C85" s="21" t="str">
        <f>IF(B85=0," ",VLOOKUP(B85,[1]Спортсмены!B$1:H$65536,2,FALSE))</f>
        <v>Розов Игорь</v>
      </c>
      <c r="D85" s="27">
        <f>IF(B85=0," ",VLOOKUP($B85,[1]Спортсмены!$B$1:$H$65536,3,FALSE))</f>
        <v>33290</v>
      </c>
      <c r="E85" s="23" t="str">
        <f>IF(B85=0," ",IF(VLOOKUP($B85,[1]Спортсмены!$B$1:$H$65536,4,FALSE)=0," ",VLOOKUP($B85,[1]Спортсмены!$B$1:$H$65536,4,FALSE)))</f>
        <v>1р</v>
      </c>
      <c r="F85" s="21" t="str">
        <f>IF(B85=0," ",VLOOKUP($B85,[1]Спортсмены!$B$1:$H$65536,5,FALSE))</f>
        <v>Ивановская</v>
      </c>
      <c r="G85" s="21" t="str">
        <f>IF(B85=0," ",VLOOKUP($B85,[1]Спортсмены!$B$1:$H$65536,6,FALSE))</f>
        <v>Иваново, Профсоюзы</v>
      </c>
      <c r="H85" s="31">
        <v>2.7187499999999998E-4</v>
      </c>
      <c r="I85" s="31"/>
      <c r="J85" s="77" t="str">
        <f>IF(H85=0," ",IF(H85&lt;=[1]Разряды!$D$5,[1]Разряды!$D$3,IF(H85&lt;=[1]Разряды!$E$5,[1]Разряды!$E$3,IF(H85&lt;=[1]Разряды!$F$5,[1]Разряды!$F$3,IF(H85&lt;=[1]Разряды!$G$5,[1]Разряды!$G$3,IF(H85&lt;=[1]Разряды!$H$5,[1]Разряды!$H$3,IF(H85&lt;=[1]Разряды!$I$5,[1]Разряды!$I$3,IF(H85&lt;=[1]Разряды!$J$5,[1]Разряды!$J$3,"б/р"))))))))</f>
        <v>2р</v>
      </c>
      <c r="K85" s="23" t="s">
        <v>31</v>
      </c>
      <c r="L85" s="21" t="str">
        <f>IF(B85=0," ",VLOOKUP($B85,[1]Спортсмены!$B$1:$H$65536,7,FALSE))</f>
        <v>Магницкий М.В.</v>
      </c>
    </row>
    <row r="86" spans="1:12">
      <c r="A86" s="29">
        <v>6</v>
      </c>
      <c r="B86" s="32">
        <v>201</v>
      </c>
      <c r="C86" s="21" t="str">
        <f>IF(B86=0," ",VLOOKUP(B86,[1]Спортсмены!B$1:H$65536,2,FALSE))</f>
        <v>Кузнецов Глеб</v>
      </c>
      <c r="D86" s="27">
        <f>IF(B86=0," ",VLOOKUP($B86,[1]Спортсмены!$B$1:$H$65536,3,FALSE))</f>
        <v>33501</v>
      </c>
      <c r="E86" s="23" t="str">
        <f>IF(B86=0," ",IF(VLOOKUP($B86,[1]Спортсмены!$B$1:$H$65536,4,FALSE)=0," ",VLOOKUP($B86,[1]Спортсмены!$B$1:$H$65536,4,FALSE)))</f>
        <v>1р</v>
      </c>
      <c r="F86" s="21" t="str">
        <f>IF(B86=0," ",VLOOKUP($B86,[1]Спортсмены!$B$1:$H$65536,5,FALSE))</f>
        <v>Костромская</v>
      </c>
      <c r="G86" s="21" t="str">
        <f>IF(B86=0," ",VLOOKUP($B86,[1]Спортсмены!$B$1:$H$65536,6,FALSE))</f>
        <v>Кострома, КОСДЮСШОР</v>
      </c>
      <c r="H86" s="31">
        <v>2.7418981481481484E-4</v>
      </c>
      <c r="I86" s="31"/>
      <c r="J86" s="77" t="str">
        <f>IF(H86=0," ",IF(H86&lt;=[1]Разряды!$D$5,[1]Разряды!$D$3,IF(H86&lt;=[1]Разряды!$E$5,[1]Разряды!$E$3,IF(H86&lt;=[1]Разряды!$F$5,[1]Разряды!$F$3,IF(H86&lt;=[1]Разряды!$G$5,[1]Разряды!$G$3,IF(H86&lt;=[1]Разряды!$H$5,[1]Разряды!$H$3,IF(H86&lt;=[1]Разряды!$I$5,[1]Разряды!$I$3,IF(H86&lt;=[1]Разряды!$J$5,[1]Разряды!$J$3,"б/р"))))))))</f>
        <v>2р</v>
      </c>
      <c r="K86" s="26">
        <v>0</v>
      </c>
      <c r="L86" s="21" t="str">
        <f>IF(B86=0," ",VLOOKUP($B86,[1]Спортсмены!$B$1:$H$65536,7,FALSE))</f>
        <v>Ефалов Н.Л.</v>
      </c>
    </row>
    <row r="87" spans="1:12">
      <c r="A87" s="29">
        <v>7</v>
      </c>
      <c r="B87" s="20">
        <v>365</v>
      </c>
      <c r="C87" s="21" t="str">
        <f>IF(B87=0," ",VLOOKUP(B87,[1]Спортсмены!B$1:H$65536,2,FALSE))</f>
        <v>Пискунов Иван</v>
      </c>
      <c r="D87" s="27">
        <f>IF(B87=0," ",VLOOKUP($B87,[1]Спортсмены!$B$1:$H$65536,3,FALSE))</f>
        <v>33493</v>
      </c>
      <c r="E87" s="23" t="str">
        <f>IF(B87=0," ",IF(VLOOKUP($B87,[1]Спортсмены!$B$1:$H$65536,4,FALSE)=0," ",VLOOKUP($B87,[1]Спортсмены!$B$1:$H$65536,4,FALSE)))</f>
        <v>1р</v>
      </c>
      <c r="F87" s="21" t="str">
        <f>IF(B87=0," ",VLOOKUP($B87,[1]Спортсмены!$B$1:$H$65536,5,FALSE))</f>
        <v>Псковская</v>
      </c>
      <c r="G87" s="21" t="str">
        <f>IF(B87=0," ",VLOOKUP($B87,[1]Спортсмены!$B$1:$H$65536,6,FALSE))</f>
        <v>Великие Луки</v>
      </c>
      <c r="H87" s="31">
        <v>2.7673611111111112E-4</v>
      </c>
      <c r="I87" s="31"/>
      <c r="J87" s="77" t="str">
        <f>IF(H87=0," ",IF(H87&lt;=[1]Разряды!$D$5,[1]Разряды!$D$3,IF(H87&lt;=[1]Разряды!$E$5,[1]Разряды!$E$3,IF(H87&lt;=[1]Разряды!$F$5,[1]Разряды!$F$3,IF(H87&lt;=[1]Разряды!$G$5,[1]Разряды!$G$3,IF(H87&lt;=[1]Разряды!$H$5,[1]Разряды!$H$3,IF(H87&lt;=[1]Разряды!$I$5,[1]Разряды!$I$3,IF(H87&lt;=[1]Разряды!$J$5,[1]Разряды!$J$3,"б/р"))))))))</f>
        <v>2р</v>
      </c>
      <c r="K87" s="26">
        <v>0</v>
      </c>
      <c r="L87" s="21" t="str">
        <f>IF(B87=0," ",VLOOKUP($B87,[1]Спортсмены!$B$1:$H$65536,7,FALSE))</f>
        <v>Ершов В.Ю.</v>
      </c>
    </row>
    <row r="88" spans="1:12">
      <c r="A88" s="29">
        <v>8</v>
      </c>
      <c r="B88" s="20">
        <v>449</v>
      </c>
      <c r="C88" s="21" t="str">
        <f>IF(B88=0," ",VLOOKUP(B88,[1]Спортсмены!B$1:H$65536,2,FALSE))</f>
        <v>Жуков Вячеслав</v>
      </c>
      <c r="D88" s="27">
        <f>IF(B88=0," ",VLOOKUP($B88,[1]Спортсмены!$B$1:$H$65536,3,FALSE))</f>
        <v>1990</v>
      </c>
      <c r="E88" s="23" t="str">
        <f>IF(B88=0," ",IF(VLOOKUP($B88,[1]Спортсмены!$B$1:$H$65536,4,FALSE)=0," ",VLOOKUP($B88,[1]Спортсмены!$B$1:$H$65536,4,FALSE)))</f>
        <v>КМС</v>
      </c>
      <c r="F88" s="21" t="str">
        <f>IF(B88=0," ",VLOOKUP($B88,[1]Спортсмены!$B$1:$H$65536,5,FALSE))</f>
        <v>Мурманская</v>
      </c>
      <c r="G88" s="21" t="str">
        <f>IF(B88=0," ",VLOOKUP($B88,[1]Спортсмены!$B$1:$H$65536,6,FALSE))</f>
        <v>Мурманск</v>
      </c>
      <c r="H88" s="31">
        <v>2.7789351851851852E-4</v>
      </c>
      <c r="I88" s="31"/>
      <c r="J88" s="77" t="str">
        <f>IF(H88=0," ",IF(H88&lt;=[1]Разряды!$D$5,[1]Разряды!$D$3,IF(H88&lt;=[1]Разряды!$E$5,[1]Разряды!$E$3,IF(H88&lt;=[1]Разряды!$F$5,[1]Разряды!$F$3,IF(H88&lt;=[1]Разряды!$G$5,[1]Разряды!$G$3,IF(H88&lt;=[1]Разряды!$H$5,[1]Разряды!$H$3,IF(H88&lt;=[1]Разряды!$I$5,[1]Разряды!$I$3,IF(H88&lt;=[1]Разряды!$J$5,[1]Разряды!$J$3,"б/р"))))))))</f>
        <v>2р</v>
      </c>
      <c r="K88" s="26">
        <v>0</v>
      </c>
      <c r="L88" s="21" t="str">
        <f>IF(B88=0," ",VLOOKUP($B88,[1]Спортсмены!$B$1:$H$65536,7,FALSE))</f>
        <v>Савенков П.В.</v>
      </c>
    </row>
    <row r="89" spans="1:12">
      <c r="A89" s="29">
        <v>9</v>
      </c>
      <c r="B89" s="20">
        <v>366</v>
      </c>
      <c r="C89" s="21" t="str">
        <f>IF(B89=0," ",VLOOKUP(B89,[1]Спортсмены!B$1:H$65536,2,FALSE))</f>
        <v>Козлов Виктор</v>
      </c>
      <c r="D89" s="27">
        <f>IF(B89=0," ",VLOOKUP($B89,[1]Спортсмены!$B$1:$H$65536,3,FALSE))</f>
        <v>33412</v>
      </c>
      <c r="E89" s="23" t="str">
        <f>IF(B89=0," ",IF(VLOOKUP($B89,[1]Спортсмены!$B$1:$H$65536,4,FALSE)=0," ",VLOOKUP($B89,[1]Спортсмены!$B$1:$H$65536,4,FALSE)))</f>
        <v>КМС</v>
      </c>
      <c r="F89" s="21" t="str">
        <f>IF(B89=0," ",VLOOKUP($B89,[1]Спортсмены!$B$1:$H$65536,5,FALSE))</f>
        <v>Псковская</v>
      </c>
      <c r="G89" s="21" t="str">
        <f>IF(B89=0," ",VLOOKUP($B89,[1]Спортсмены!$B$1:$H$65536,6,FALSE))</f>
        <v>Великие Луки</v>
      </c>
      <c r="H89" s="31">
        <v>2.798611111111111E-4</v>
      </c>
      <c r="I89" s="31"/>
      <c r="J89" s="77" t="str">
        <f>IF(H89=0," ",IF(H89&lt;=[1]Разряды!$D$5,[1]Разряды!$D$3,IF(H89&lt;=[1]Разряды!$E$5,[1]Разряды!$E$3,IF(H89&lt;=[1]Разряды!$F$5,[1]Разряды!$F$3,IF(H89&lt;=[1]Разряды!$G$5,[1]Разряды!$G$3,IF(H89&lt;=[1]Разряды!$H$5,[1]Разряды!$H$3,IF(H89&lt;=[1]Разряды!$I$5,[1]Разряды!$I$3,IF(H89&lt;=[1]Разряды!$J$5,[1]Разряды!$J$3,"б/р"))))))))</f>
        <v>2р</v>
      </c>
      <c r="K89" s="23" t="s">
        <v>31</v>
      </c>
      <c r="L89" s="21" t="str">
        <f>IF(B89=0," ",VLOOKUP($B89,[1]Спортсмены!$B$1:$H$65536,7,FALSE))</f>
        <v>Ершов В.Ю.</v>
      </c>
    </row>
    <row r="90" spans="1:12" ht="30.75" customHeight="1">
      <c r="A90" s="29">
        <v>10</v>
      </c>
      <c r="B90" s="20">
        <v>404</v>
      </c>
      <c r="C90" s="50" t="str">
        <f>IF(B90=0," ",VLOOKUP(B90,[1]Спортсмены!B$1:H$65536,2,FALSE))</f>
        <v>Куликов Кирилл</v>
      </c>
      <c r="D90" s="51">
        <f>IF(B90=0," ",VLOOKUP($B90,[1]Спортсмены!$B$1:$H$65536,3,FALSE))</f>
        <v>32920</v>
      </c>
      <c r="E90" s="52" t="str">
        <f>IF(B90=0," ",IF(VLOOKUP($B90,[1]Спортсмены!$B$1:$H$65536,4,FALSE)=0," ",VLOOKUP($B90,[1]Спортсмены!$B$1:$H$65536,4,FALSE)))</f>
        <v>КМС</v>
      </c>
      <c r="F90" s="50" t="str">
        <f>IF(B90=0," ",VLOOKUP($B90,[1]Спортсмены!$B$1:$H$65536,5,FALSE))</f>
        <v>респ-ка Карелия</v>
      </c>
      <c r="G90" s="50" t="str">
        <f>IF(B90=0," ",VLOOKUP($B90,[1]Спортсмены!$B$1:$H$65536,6,FALSE))</f>
        <v>СДЮСШОР-3</v>
      </c>
      <c r="H90" s="24">
        <v>2.8020833333333332E-4</v>
      </c>
      <c r="I90" s="24"/>
      <c r="J90" s="32" t="str">
        <f>IF(H90=0," ",IF(H90&lt;=[1]Разряды!$D$5,[1]Разряды!$D$3,IF(H90&lt;=[1]Разряды!$E$5,[1]Разряды!$E$3,IF(H90&lt;=[1]Разряды!$F$5,[1]Разряды!$F$3,IF(H90&lt;=[1]Разряды!$G$5,[1]Разряды!$G$3,IF(H90&lt;=[1]Разряды!$H$5,[1]Разряды!$H$3,IF(H90&lt;=[1]Разряды!$I$5,[1]Разряды!$I$3,IF(H90&lt;=[1]Разряды!$J$5,[1]Разряды!$J$3,"б/р"))))))))</f>
        <v>2р</v>
      </c>
      <c r="K90" s="29">
        <v>0</v>
      </c>
      <c r="L90" s="53" t="str">
        <f>IF(B90=0," ",VLOOKUP($B90,[1]Спортсмены!$B$1:$H$65536,7,FALSE))</f>
        <v>Кишкин А.Ю., Зимон О.В., Воробьёв С.А.</v>
      </c>
    </row>
    <row r="91" spans="1:12">
      <c r="A91" s="29"/>
      <c r="B91" s="20">
        <v>491</v>
      </c>
      <c r="C91" s="21" t="str">
        <f>IF(B91=0," ",VLOOKUP(B91,[1]Спортсмены!B$1:H$65536,2,FALSE))</f>
        <v>Козлов Николай</v>
      </c>
      <c r="D91" s="27">
        <f>IF(B91=0," ",VLOOKUP($B91,[1]Спортсмены!$B$1:$H$65536,3,FALSE))</f>
        <v>33942</v>
      </c>
      <c r="E91" s="23" t="str">
        <f>IF(B91=0," ",IF(VLOOKUP($B91,[1]Спортсмены!$B$1:$H$65536,4,FALSE)=0," ",VLOOKUP($B91,[1]Спортсмены!$B$1:$H$65536,4,FALSE)))</f>
        <v>КМС</v>
      </c>
      <c r="F91" s="21" t="str">
        <f>IF(B91=0," ",VLOOKUP($B91,[1]Спортсмены!$B$1:$H$65536,5,FALSE))</f>
        <v>Владимирская</v>
      </c>
      <c r="G91" s="21" t="str">
        <f>IF(B91=0," ",VLOOKUP($B91,[1]Спортсмены!$B$1:$H$65536,6,FALSE))</f>
        <v>Владимир, СДЮСШОР-4</v>
      </c>
      <c r="H91" s="33" t="s">
        <v>80</v>
      </c>
      <c r="I91" s="31"/>
      <c r="J91" s="77"/>
      <c r="K91" s="26">
        <v>0</v>
      </c>
      <c r="L91" s="21" t="str">
        <f>IF(B91=0," ",VLOOKUP($B91,[1]Спортсмены!$B$1:$H$65536,7,FALSE))</f>
        <v>Бурлаков О.П.</v>
      </c>
    </row>
    <row r="92" spans="1:12">
      <c r="A92" s="29"/>
      <c r="B92" s="20">
        <v>489</v>
      </c>
      <c r="C92" s="21" t="str">
        <f>IF(B92=0," ",VLOOKUP(B92,[1]Спортсмены!B$1:H$65536,2,FALSE))</f>
        <v>Резников Никита</v>
      </c>
      <c r="D92" s="23">
        <f>IF(B92=0," ",VLOOKUP($B92,[1]Спортсмены!$B$1:$H$65536,3,FALSE))</f>
        <v>1992</v>
      </c>
      <c r="E92" s="23" t="str">
        <f>IF(B92=0," ",IF(VLOOKUP($B92,[1]Спортсмены!$B$1:$H$65536,4,FALSE)=0," ",VLOOKUP($B92,[1]Спортсмены!$B$1:$H$65536,4,FALSE)))</f>
        <v>КМС</v>
      </c>
      <c r="F92" s="21" t="str">
        <f>IF(B92=0," ",VLOOKUP($B92,[1]Спортсмены!$B$1:$H$65536,5,FALSE))</f>
        <v>Владимирская</v>
      </c>
      <c r="G92" s="21" t="str">
        <f>IF(B92=0," ",VLOOKUP($B92,[1]Спортсмены!$B$1:$H$65536,6,FALSE))</f>
        <v>Владимир, СДЮСШОР-7</v>
      </c>
      <c r="H92" s="33" t="s">
        <v>80</v>
      </c>
      <c r="I92" s="31"/>
      <c r="J92" s="77"/>
      <c r="K92" s="26">
        <v>0</v>
      </c>
      <c r="L92" s="21" t="str">
        <f>IF(B92=0," ",VLOOKUP($B92,[1]Спортсмены!$B$1:$H$65536,7,FALSE))</f>
        <v>Судаков К.А., Бабайлова О.А.</v>
      </c>
    </row>
    <row r="93" spans="1:12">
      <c r="A93" s="29"/>
      <c r="B93" s="20"/>
      <c r="C93" s="21"/>
      <c r="D93" s="23"/>
      <c r="E93" s="23"/>
      <c r="F93" s="21"/>
      <c r="G93" s="21"/>
      <c r="H93" s="33"/>
      <c r="I93" s="31"/>
      <c r="J93" s="77"/>
      <c r="K93" s="26"/>
      <c r="L93" s="21"/>
    </row>
    <row r="94" spans="1:12" ht="15.75">
      <c r="A94" s="29"/>
      <c r="B94" s="20"/>
      <c r="C94" s="21"/>
      <c r="D94" s="27"/>
      <c r="E94" s="23"/>
      <c r="F94" s="21"/>
      <c r="G94" s="21"/>
      <c r="H94" s="31"/>
      <c r="I94" s="377" t="s">
        <v>12</v>
      </c>
      <c r="J94" s="377"/>
      <c r="K94" s="45"/>
      <c r="L94" s="46" t="s">
        <v>98</v>
      </c>
    </row>
    <row r="95" spans="1:12" ht="15" customHeight="1">
      <c r="A95" s="15"/>
      <c r="B95" s="15"/>
      <c r="C95" s="15"/>
      <c r="D95" s="16"/>
      <c r="E95" s="15"/>
      <c r="F95" s="376" t="s">
        <v>63</v>
      </c>
      <c r="G95" s="376"/>
      <c r="H95" s="33"/>
      <c r="I95" s="501" t="s">
        <v>366</v>
      </c>
      <c r="J95" s="377" t="s">
        <v>15</v>
      </c>
      <c r="K95" s="377"/>
      <c r="L95" s="103" t="s">
        <v>99</v>
      </c>
    </row>
    <row r="96" spans="1:12">
      <c r="A96" s="19">
        <v>1</v>
      </c>
      <c r="B96" s="20">
        <v>148</v>
      </c>
      <c r="C96" s="21" t="str">
        <f>IF(B96=0," ",VLOOKUP(B96,[1]Спортсмены!B$1:H$65536,2,FALSE))</f>
        <v>Фалёв Дмитрий</v>
      </c>
      <c r="D96" s="27">
        <f>IF(B96=0," ",VLOOKUP($B96,[1]Спортсмены!$B$1:$H$65536,3,FALSE))</f>
        <v>30435</v>
      </c>
      <c r="E96" s="23" t="str">
        <f>IF(B96=0," ",IF(VLOOKUP($B96,[1]Спортсмены!$B$1:$H$65536,4,FALSE)=0," ",VLOOKUP($B96,[1]Спортсмены!$B$1:$H$65536,4,FALSE)))</f>
        <v>МС</v>
      </c>
      <c r="F96" s="21" t="str">
        <f>IF(B96=0," ",VLOOKUP($B96,[1]Спортсмены!$B$1:$H$65536,5,FALSE))</f>
        <v>Архангельская</v>
      </c>
      <c r="G96" s="21" t="str">
        <f>IF(B96=0," ",VLOOKUP($B96,[1]Спортсмены!$B$1:$H$65536,6,FALSE))</f>
        <v>Северодвинск, профсоюзы</v>
      </c>
      <c r="H96" s="31">
        <v>2.5416666666666665E-4</v>
      </c>
      <c r="I96" s="502">
        <v>2.5335648148148152E-4</v>
      </c>
      <c r="J96" s="77" t="str">
        <f>IF(H96=0," ",IF(H96&lt;=[1]Разряды!$D$5,[1]Разряды!$D$3,IF(H96&lt;=[1]Разряды!$E$5,[1]Разряды!$E$3,IF(H96&lt;=[1]Разряды!$F$5,[1]Разряды!$F$3,IF(H96&lt;=[1]Разряды!$G$5,[1]Разряды!$G$3,IF(H96&lt;=[1]Разряды!$H$5,[1]Разряды!$H$3,IF(H96&lt;=[1]Разряды!$I$5,[1]Разряды!$I$3,IF(H96&lt;=[1]Разряды!$J$5,[1]Разряды!$J$3,"б/р"))))))))</f>
        <v>кмс</v>
      </c>
      <c r="K96" s="16">
        <v>20</v>
      </c>
      <c r="L96" s="49" t="str">
        <f>IF(B96=0," ",VLOOKUP($B96,[1]Спортсмены!$B$1:$H$65536,7,FALSE))</f>
        <v>Лебедев В.Н.</v>
      </c>
    </row>
    <row r="97" spans="1:12">
      <c r="A97" s="19">
        <v>2</v>
      </c>
      <c r="B97" s="20">
        <v>442</v>
      </c>
      <c r="C97" s="21" t="str">
        <f>IF(B97=0," ",VLOOKUP(B97,[1]Спортсмены!B$1:H$65536,2,FALSE))</f>
        <v>Федин Андрей</v>
      </c>
      <c r="D97" s="27">
        <f>IF(B97=0," ",VLOOKUP($B97,[1]Спортсмены!$B$1:$H$65536,3,FALSE))</f>
        <v>31626</v>
      </c>
      <c r="E97" s="23" t="str">
        <f>IF(B97=0," ",IF(VLOOKUP($B97,[1]Спортсмены!$B$1:$H$65536,4,FALSE)=0," ",VLOOKUP($B97,[1]Спортсмены!$B$1:$H$65536,4,FALSE)))</f>
        <v>МС</v>
      </c>
      <c r="F97" s="21" t="str">
        <f>IF(B97=0," ",VLOOKUP($B97,[1]Спортсмены!$B$1:$H$65536,5,FALSE))</f>
        <v>Мурманская</v>
      </c>
      <c r="G97" s="21" t="str">
        <f>IF(B97=0," ",VLOOKUP($B97,[1]Спортсмены!$B$1:$H$65536,6,FALSE))</f>
        <v>Мурманск, СДЮСШОР-4</v>
      </c>
      <c r="H97" s="31">
        <v>2.587962962962963E-4</v>
      </c>
      <c r="I97" s="25">
        <v>2.5462962962962961E-4</v>
      </c>
      <c r="J97" s="23" t="s">
        <v>100</v>
      </c>
      <c r="K97" s="26">
        <v>17</v>
      </c>
      <c r="L97" s="21" t="str">
        <f>IF(B97=0," ",VLOOKUP($B97,[1]Спортсмены!$B$1:$H$65536,7,FALSE))</f>
        <v>Фарутин Н.В.</v>
      </c>
    </row>
    <row r="98" spans="1:12">
      <c r="A98" s="19">
        <v>3</v>
      </c>
      <c r="B98" s="20">
        <v>446</v>
      </c>
      <c r="C98" s="21" t="str">
        <f>IF(B98=0," ",VLOOKUP(B98,[1]Спортсмены!B$1:H$65536,2,FALSE))</f>
        <v>Семенов Руслан</v>
      </c>
      <c r="D98" s="23">
        <f>IF(B98=0," ",VLOOKUP($B98,[1]Спортсмены!$B$1:$H$65536,3,FALSE))</f>
        <v>1985</v>
      </c>
      <c r="E98" s="23" t="str">
        <f>IF(B98=0," ",IF(VLOOKUP($B98,[1]Спортсмены!$B$1:$H$65536,4,FALSE)=0," ",VLOOKUP($B98,[1]Спортсмены!$B$1:$H$65536,4,FALSE)))</f>
        <v>КМС</v>
      </c>
      <c r="F98" s="21" t="str">
        <f>IF(B98=0," ",VLOOKUP($B98,[1]Спортсмены!$B$1:$H$65536,5,FALSE))</f>
        <v>Мурманская</v>
      </c>
      <c r="G98" s="21" t="str">
        <f>IF(B98=0," ",VLOOKUP($B98,[1]Спортсмены!$B$1:$H$65536,6,FALSE))</f>
        <v>Мурманск, СДЮСШОР-4</v>
      </c>
      <c r="H98" s="31">
        <v>2.6793981481481477E-4</v>
      </c>
      <c r="I98" s="25">
        <v>2.7384259259259256E-4</v>
      </c>
      <c r="J98" s="77" t="str">
        <f>IF(H98=0," ",IF(H98&lt;=[1]Разряды!$D$5,[1]Разряды!$D$3,IF(H98&lt;=[1]Разряды!$E$5,[1]Разряды!$E$3,IF(H98&lt;=[1]Разряды!$F$5,[1]Разряды!$F$3,IF(H98&lt;=[1]Разряды!$G$5,[1]Разряды!$G$3,IF(H98&lt;=[1]Разряды!$H$5,[1]Разряды!$H$3,IF(H98&lt;=[1]Разряды!$I$5,[1]Разряды!$I$3,IF(H98&lt;=[1]Разряды!$J$5,[1]Разряды!$J$3,"б/р"))))))))</f>
        <v>1р</v>
      </c>
      <c r="K98" s="26">
        <v>0</v>
      </c>
      <c r="L98" s="21" t="str">
        <f>IF(B98=0," ",VLOOKUP($B98,[1]Спортсмены!$B$1:$H$65536,7,FALSE))</f>
        <v>Фарутин Н.В.</v>
      </c>
    </row>
    <row r="99" spans="1:12">
      <c r="A99" s="29">
        <v>4</v>
      </c>
      <c r="B99" s="26">
        <v>413</v>
      </c>
      <c r="C99" s="21" t="str">
        <f>IF(B99=0," ",VLOOKUP(B99,[1]Спортсмены!B$1:H$65536,2,FALSE))</f>
        <v>Чугунов Юрий</v>
      </c>
      <c r="D99" s="27">
        <f>IF(B99=0," ",VLOOKUP($B99,[1]Спортсмены!$B$1:$H$65536,3,FALSE))</f>
        <v>31220</v>
      </c>
      <c r="E99" s="23" t="str">
        <f>IF(B99=0," ",IF(VLOOKUP($B99,[1]Спортсмены!$B$1:$H$65536,4,FALSE)=0," ",VLOOKUP($B99,[1]Спортсмены!$B$1:$H$65536,4,FALSE)))</f>
        <v>МС</v>
      </c>
      <c r="F99" s="21" t="str">
        <f>IF(B99=0," ",VLOOKUP($B99,[1]Спортсмены!$B$1:$H$65536,5,FALSE))</f>
        <v>респ-ка Карелия</v>
      </c>
      <c r="G99" s="21" t="str">
        <f>IF(B99=0," ",VLOOKUP($B99,[1]Спортсмены!$B$1:$H$65536,6,FALSE))</f>
        <v>СДЮСШОР-3</v>
      </c>
      <c r="H99" s="31">
        <v>2.59375E-4</v>
      </c>
      <c r="I99" s="25" t="s">
        <v>80</v>
      </c>
      <c r="J99" s="77" t="str">
        <f>IF(H99=0," ",IF(H99&lt;=[1]Разряды!$D$5,[1]Разряды!$D$3,IF(H99&lt;=[1]Разряды!$E$5,[1]Разряды!$E$3,IF(H99&lt;=[1]Разряды!$F$5,[1]Разряды!$F$3,IF(H99&lt;=[1]Разряды!$G$5,[1]Разряды!$G$3,IF(H99&lt;=[1]Разряды!$H$5,[1]Разряды!$H$3,IF(H99&lt;=[1]Разряды!$I$5,[1]Разряды!$I$3,IF(H99&lt;=[1]Разряды!$J$5,[1]Разряды!$J$3,"б/р"))))))))</f>
        <v>1р</v>
      </c>
      <c r="K99" s="26">
        <v>0</v>
      </c>
      <c r="L99" s="21" t="str">
        <f>IF(B99=0," ",VLOOKUP($B99,[1]Спортсмены!$B$1:$H$65536,7,FALSE))</f>
        <v>Суворова В.В.</v>
      </c>
    </row>
    <row r="100" spans="1:12">
      <c r="A100" s="29">
        <v>5</v>
      </c>
      <c r="B100" s="26">
        <v>382</v>
      </c>
      <c r="C100" s="21" t="str">
        <f>IF(B100=0," ",VLOOKUP(B100,[1]Спортсмены!B$1:H$65536,2,FALSE))</f>
        <v>Шевелев Вячеслав</v>
      </c>
      <c r="D100" s="23">
        <f>IF(B100=0," ",VLOOKUP($B100,[1]Спортсмены!$B$1:$H$65536,3,FALSE))</f>
        <v>1989</v>
      </c>
      <c r="E100" s="23" t="str">
        <f>IF(B100=0," ",IF(VLOOKUP($B100,[1]Спортсмены!$B$1:$H$65536,4,FALSE)=0," ",VLOOKUP($B100,[1]Спортсмены!$B$1:$H$65536,4,FALSE)))</f>
        <v>КМС</v>
      </c>
      <c r="F100" s="21" t="str">
        <f>IF(B100=0," ",VLOOKUP($B100,[1]Спортсмены!$B$1:$H$65536,5,FALSE))</f>
        <v>респ-ка Коми</v>
      </c>
      <c r="G100" s="21" t="str">
        <f>IF(B100=0," ",VLOOKUP($B100,[1]Спортсмены!$B$1:$H$65536,6,FALSE))</f>
        <v>Сыктывкар, КДЮСШ-1</v>
      </c>
      <c r="H100" s="31">
        <v>2.6886574074074074E-4</v>
      </c>
      <c r="I100" s="31"/>
      <c r="J100" s="77" t="str">
        <f>IF(H100=0," ",IF(H100&lt;=[1]Разряды!$D$5,[1]Разряды!$D$3,IF(H100&lt;=[1]Разряды!$E$5,[1]Разряды!$E$3,IF(H100&lt;=[1]Разряды!$F$5,[1]Разряды!$F$3,IF(H100&lt;=[1]Разряды!$G$5,[1]Разряды!$G$3,IF(H100&lt;=[1]Разряды!$H$5,[1]Разряды!$H$3,IF(H100&lt;=[1]Разряды!$I$5,[1]Разряды!$I$3,IF(H100&lt;=[1]Разряды!$J$5,[1]Разряды!$J$3,"б/р"))))))))</f>
        <v>1р</v>
      </c>
      <c r="K100" s="23">
        <v>0</v>
      </c>
      <c r="L100" s="21" t="str">
        <f>IF(B100=0," ",VLOOKUP($B100,[1]Спортсмены!$B$1:$H$65536,7,FALSE))</f>
        <v>Панюкова Э.А.</v>
      </c>
    </row>
    <row r="101" spans="1:12">
      <c r="A101" s="29">
        <v>6</v>
      </c>
      <c r="B101" s="20">
        <v>384</v>
      </c>
      <c r="C101" s="21" t="str">
        <f>IF(B101=0," ",VLOOKUP(B101,[1]Спортсмены!B$1:H$65536,2,FALSE))</f>
        <v>Антоненко Валерий</v>
      </c>
      <c r="D101" s="23">
        <f>IF(B101=0," ",VLOOKUP($B101,[1]Спортсмены!$B$1:$H$65536,3,FALSE))</f>
        <v>1983</v>
      </c>
      <c r="E101" s="23" t="str">
        <f>IF(B101=0," ",IF(VLOOKUP($B101,[1]Спортсмены!$B$1:$H$65536,4,FALSE)=0," ",VLOOKUP($B101,[1]Спортсмены!$B$1:$H$65536,4,FALSE)))</f>
        <v>КМС</v>
      </c>
      <c r="F101" s="21" t="str">
        <f>IF(B101=0," ",VLOOKUP($B101,[1]Спортсмены!$B$1:$H$65536,5,FALSE))</f>
        <v>респ-ка Коми</v>
      </c>
      <c r="G101" s="21" t="str">
        <f>IF(B101=0," ",VLOOKUP($B101,[1]Спортсмены!$B$1:$H$65536,6,FALSE))</f>
        <v>Сыктывкар, КДЮСШ-1</v>
      </c>
      <c r="H101" s="31">
        <v>2.7511574074074076E-4</v>
      </c>
      <c r="I101" s="31"/>
      <c r="J101" s="77" t="str">
        <f>IF(H101=0," ",IF(H101&lt;=[1]Разряды!$D$5,[1]Разряды!$D$3,IF(H101&lt;=[1]Разряды!$E$5,[1]Разряды!$E$3,IF(H101&lt;=[1]Разряды!$F$5,[1]Разряды!$F$3,IF(H101&lt;=[1]Разряды!$G$5,[1]Разряды!$G$3,IF(H101&lt;=[1]Разряды!$H$5,[1]Разряды!$H$3,IF(H101&lt;=[1]Разряды!$I$5,[1]Разряды!$I$3,IF(H101&lt;=[1]Разряды!$J$5,[1]Разряды!$J$3,"б/р"))))))))</f>
        <v>2р</v>
      </c>
      <c r="K101" s="26">
        <v>0</v>
      </c>
      <c r="L101" s="21" t="str">
        <f>IF(B101=0," ",VLOOKUP($B101,[1]Спортсмены!$B$1:$H$65536,7,FALSE))</f>
        <v>Панюкова Э.А.</v>
      </c>
    </row>
    <row r="102" spans="1:12">
      <c r="A102" s="29">
        <v>7</v>
      </c>
      <c r="B102" s="32">
        <v>383</v>
      </c>
      <c r="C102" s="21" t="str">
        <f>IF(B102=0," ",VLOOKUP(B102,[1]Спортсмены!B$1:H$65536,2,FALSE))</f>
        <v>Балясников Иван</v>
      </c>
      <c r="D102" s="23">
        <f>IF(B102=0," ",VLOOKUP($B102,[1]Спортсмены!$B$1:$H$65536,3,FALSE))</f>
        <v>1989</v>
      </c>
      <c r="E102" s="23" t="str">
        <f>IF(B102=0," ",IF(VLOOKUP($B102,[1]Спортсмены!$B$1:$H$65536,4,FALSE)=0," ",VLOOKUP($B102,[1]Спортсмены!$B$1:$H$65536,4,FALSE)))</f>
        <v>КМС</v>
      </c>
      <c r="F102" s="21" t="str">
        <f>IF(B102=0," ",VLOOKUP($B102,[1]Спортсмены!$B$1:$H$65536,5,FALSE))</f>
        <v>респ-ка Коми</v>
      </c>
      <c r="G102" s="21" t="str">
        <f>IF(B102=0," ",VLOOKUP($B102,[1]Спортсмены!$B$1:$H$65536,6,FALSE))</f>
        <v>Сыктывкар, КДЮСШ-1</v>
      </c>
      <c r="H102" s="31">
        <v>2.787037037037037E-4</v>
      </c>
      <c r="I102" s="31"/>
      <c r="J102" s="77" t="str">
        <f>IF(H102=0," ",IF(H102&lt;=[1]Разряды!$D$5,[1]Разряды!$D$3,IF(H102&lt;=[1]Разряды!$E$5,[1]Разряды!$E$3,IF(H102&lt;=[1]Разряды!$F$5,[1]Разряды!$F$3,IF(H102&lt;=[1]Разряды!$G$5,[1]Разряды!$G$3,IF(H102&lt;=[1]Разряды!$H$5,[1]Разряды!$H$3,IF(H102&lt;=[1]Разряды!$I$5,[1]Разряды!$I$3,IF(H102&lt;=[1]Разряды!$J$5,[1]Разряды!$J$3,"б/р"))))))))</f>
        <v>2р</v>
      </c>
      <c r="K102" s="26">
        <v>0</v>
      </c>
      <c r="L102" s="21" t="str">
        <f>IF(B102=0," ",VLOOKUP($B102,[1]Спортсмены!$B$1:$H$65536,7,FALSE))</f>
        <v>Панюкова М.А.</v>
      </c>
    </row>
    <row r="103" spans="1:12">
      <c r="A103" s="29"/>
      <c r="B103" s="20">
        <v>399</v>
      </c>
      <c r="C103" s="21" t="str">
        <f>IF(B103=0," ",VLOOKUP(B103,[1]Спортсмены!B$1:H$65536,2,FALSE))</f>
        <v>Большанский Андрей</v>
      </c>
      <c r="D103" s="27">
        <f>IF(B103=0," ",VLOOKUP($B103,[1]Спортсмены!$B$1:$H$65536,3,FALSE))</f>
        <v>32805</v>
      </c>
      <c r="E103" s="23" t="str">
        <f>IF(B103=0," ",IF(VLOOKUP($B103,[1]Спортсмены!$B$1:$H$65536,4,FALSE)=0," ",VLOOKUP($B103,[1]Спортсмены!$B$1:$H$65536,4,FALSE)))</f>
        <v>КМС</v>
      </c>
      <c r="F103" s="21" t="str">
        <f>IF(B103=0," ",VLOOKUP($B103,[1]Спортсмены!$B$1:$H$65536,5,FALSE))</f>
        <v>респ-ка Карелия</v>
      </c>
      <c r="G103" s="21" t="str">
        <f>IF(B103=0," ",VLOOKUP($B103,[1]Спортсмены!$B$1:$H$65536,6,FALSE))</f>
        <v>СДЮСШОР-3</v>
      </c>
      <c r="H103" s="33" t="s">
        <v>80</v>
      </c>
      <c r="I103" s="31"/>
      <c r="J103" s="77"/>
      <c r="K103" s="26">
        <v>0</v>
      </c>
      <c r="L103" s="21" t="str">
        <f>IF(B103=0," ",VLOOKUP($B103,[1]Спортсмены!$B$1:$H$65536,7,FALSE))</f>
        <v>Сигарева А.Ю.</v>
      </c>
    </row>
    <row r="104" spans="1:12">
      <c r="A104" s="29"/>
      <c r="B104" s="20">
        <v>635</v>
      </c>
      <c r="C104" s="21" t="str">
        <f>IF(B104=0," ",VLOOKUP(B104,[1]Спортсмены!B$1:H$65536,2,FALSE))</f>
        <v>Нелаев Антон</v>
      </c>
      <c r="D104" s="23">
        <f>IF(B104=0," ",VLOOKUP($B104,[1]Спортсмены!$B$1:$H$65536,3,FALSE))</f>
        <v>1986</v>
      </c>
      <c r="E104" s="23" t="str">
        <f>IF(B104=0," ",IF(VLOOKUP($B104,[1]Спортсмены!$B$1:$H$65536,4,FALSE)=0," ",VLOOKUP($B104,[1]Спортсмены!$B$1:$H$65536,4,FALSE)))</f>
        <v>1р</v>
      </c>
      <c r="F104" s="21" t="str">
        <f>IF(B104=0," ",VLOOKUP($B104,[1]Спортсмены!$B$1:$H$65536,5,FALSE))</f>
        <v>Вологодская</v>
      </c>
      <c r="G104" s="21" t="str">
        <f>IF(B104=0," ",VLOOKUP($B104,[1]Спортсмены!$B$1:$H$65536,6,FALSE))</f>
        <v>Череповец, ДЮСШ-2</v>
      </c>
      <c r="H104" s="33" t="s">
        <v>80</v>
      </c>
      <c r="I104" s="31"/>
      <c r="J104" s="77"/>
      <c r="K104" s="26">
        <v>0</v>
      </c>
      <c r="L104" s="21" t="str">
        <f>IF(B104=0," ",VLOOKUP($B104,[1]Спортсмены!$B$1:$H$65536,7,FALSE))</f>
        <v>Синицкий А.Д.</v>
      </c>
    </row>
    <row r="105" spans="1:12" ht="15.75" thickBot="1">
      <c r="A105" s="79"/>
      <c r="B105" s="42"/>
      <c r="C105" s="37"/>
      <c r="D105" s="39"/>
      <c r="E105" s="39"/>
      <c r="F105" s="37"/>
      <c r="G105" s="37"/>
      <c r="H105" s="59"/>
      <c r="I105" s="59"/>
      <c r="J105" s="78"/>
      <c r="K105" s="42"/>
      <c r="L105" s="37"/>
    </row>
    <row r="106" spans="1:12" ht="15.75" thickTop="1">
      <c r="A106" s="63"/>
      <c r="B106" s="92"/>
      <c r="C106" s="65"/>
      <c r="D106" s="90"/>
      <c r="E106" s="90"/>
      <c r="F106" s="65"/>
      <c r="G106" s="65"/>
      <c r="H106" s="112"/>
      <c r="I106" s="112"/>
      <c r="J106" s="113"/>
      <c r="K106" s="92"/>
      <c r="L106" s="65"/>
    </row>
  </sheetData>
  <mergeCells count="66">
    <mergeCell ref="I7:J7"/>
    <mergeCell ref="A1:L1"/>
    <mergeCell ref="A2:L2"/>
    <mergeCell ref="A3:C3"/>
    <mergeCell ref="J95:K95"/>
    <mergeCell ref="A4:C4"/>
    <mergeCell ref="F4:G4"/>
    <mergeCell ref="A5:C5"/>
    <mergeCell ref="A6:C6"/>
    <mergeCell ref="I6:J6"/>
    <mergeCell ref="L8:L9"/>
    <mergeCell ref="F10:G10"/>
    <mergeCell ref="A8:A9"/>
    <mergeCell ref="B8:B9"/>
    <mergeCell ref="C8:C9"/>
    <mergeCell ref="D8:D9"/>
    <mergeCell ref="E8:E9"/>
    <mergeCell ref="F8:F9"/>
    <mergeCell ref="A41:C41"/>
    <mergeCell ref="G8:G9"/>
    <mergeCell ref="H8:I8"/>
    <mergeCell ref="J8:J9"/>
    <mergeCell ref="K8:K9"/>
    <mergeCell ref="A37:L37"/>
    <mergeCell ref="A38:L38"/>
    <mergeCell ref="A39:C39"/>
    <mergeCell ref="A40:C40"/>
    <mergeCell ref="F40:G40"/>
    <mergeCell ref="A42:C42"/>
    <mergeCell ref="I42:J42"/>
    <mergeCell ref="I43:J43"/>
    <mergeCell ref="A44:A45"/>
    <mergeCell ref="B44:B45"/>
    <mergeCell ref="C44:C45"/>
    <mergeCell ref="D44:D45"/>
    <mergeCell ref="E44:E45"/>
    <mergeCell ref="F44:F45"/>
    <mergeCell ref="G44:G45"/>
    <mergeCell ref="A75:C75"/>
    <mergeCell ref="H44:I44"/>
    <mergeCell ref="J44:J45"/>
    <mergeCell ref="K44:K45"/>
    <mergeCell ref="L44:L45"/>
    <mergeCell ref="F46:G46"/>
    <mergeCell ref="A71:L71"/>
    <mergeCell ref="A72:L72"/>
    <mergeCell ref="A73:C73"/>
    <mergeCell ref="A74:C74"/>
    <mergeCell ref="F74:G74"/>
    <mergeCell ref="L78:L79"/>
    <mergeCell ref="F80:G80"/>
    <mergeCell ref="I94:J94"/>
    <mergeCell ref="A76:C76"/>
    <mergeCell ref="I76:J76"/>
    <mergeCell ref="I77:J77"/>
    <mergeCell ref="A78:A79"/>
    <mergeCell ref="B78:B79"/>
    <mergeCell ref="C78:C79"/>
    <mergeCell ref="D78:D79"/>
    <mergeCell ref="E78:E79"/>
    <mergeCell ref="F78:F79"/>
    <mergeCell ref="G78:G79"/>
    <mergeCell ref="F95:G95"/>
    <mergeCell ref="H78:I78"/>
    <mergeCell ref="J78:J79"/>
    <mergeCell ref="K78:K79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78"/>
  <sheetViews>
    <sheetView topLeftCell="A46" workbookViewId="0">
      <selection activeCell="M57" sqref="M57"/>
    </sheetView>
  </sheetViews>
  <sheetFormatPr defaultRowHeight="15"/>
  <cols>
    <col min="1" max="1" width="5.5703125" customWidth="1"/>
    <col min="2" max="2" width="6.85546875" customWidth="1"/>
    <col min="3" max="3" width="26.42578125" customWidth="1"/>
    <col min="4" max="4" width="11.42578125" customWidth="1"/>
    <col min="6" max="6" width="19" customWidth="1"/>
    <col min="7" max="7" width="29.85546875" customWidth="1"/>
    <col min="8" max="8" width="4.7109375" style="72" customWidth="1"/>
    <col min="9" max="9" width="9.140625" style="72"/>
    <col min="10" max="10" width="7.85546875" customWidth="1"/>
    <col min="12" max="12" width="23.140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101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102</v>
      </c>
      <c r="B4" s="3"/>
      <c r="C4" s="3"/>
      <c r="D4" s="3"/>
      <c r="E4" s="3"/>
      <c r="F4" s="384" t="s">
        <v>103</v>
      </c>
      <c r="G4" s="384"/>
      <c r="H4" s="3"/>
      <c r="I4"/>
      <c r="K4" s="4" t="s">
        <v>8</v>
      </c>
    </row>
    <row r="5" spans="1:12">
      <c r="A5" s="1" t="s">
        <v>104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105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107</v>
      </c>
    </row>
    <row r="7" spans="1:12">
      <c r="A7" s="1" t="s">
        <v>108</v>
      </c>
      <c r="B7" s="4"/>
      <c r="C7" s="4"/>
      <c r="D7" s="10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457</v>
      </c>
      <c r="C11" s="21" t="str">
        <f>IF(B11=0," ",VLOOKUP(B11,[1]Женщины!B$1:H$65536,2,FALSE))</f>
        <v>Толмачева Екатерина</v>
      </c>
      <c r="D11" s="22">
        <f>IF(B11=0," ",VLOOKUP($B11,[1]Женщины!$B$1:$H$65536,3,FALSE))</f>
        <v>1997</v>
      </c>
      <c r="E11" s="23" t="str">
        <f>IF(B11=0," ",IF(VLOOKUP($B11,[1]Женщины!$B$1:$H$65536,4,FALSE)=0," ",VLOOKUP($B11,[1]Женщины!$B$1:$H$65536,4,FALSE)))</f>
        <v>КМС</v>
      </c>
      <c r="F11" s="21" t="str">
        <f>IF(B11=0," ",VLOOKUP($B11,[1]Женщины!$B$1:$H$65536,5,FALSE))</f>
        <v>Мурманская</v>
      </c>
      <c r="G11" s="21" t="str">
        <f>IF(B11=0," ",VLOOKUP($B11,[1]Женщины!$B$1:$H$65536,6,FALSE))</f>
        <v>Мурманск, СДЮСШОР-4</v>
      </c>
      <c r="H11" s="31"/>
      <c r="I11" s="31">
        <v>6.8287037037037025E-4</v>
      </c>
      <c r="J11" s="26" t="str">
        <f>IF(I11=0," ",IF(I11&lt;=[1]Разряды!$D$32,[1]Разряды!$D$3,IF(I11&lt;=[1]Разряды!$E$32,[1]Разряды!$E$3,IF(I11&lt;=[1]Разряды!$F$32,[1]Разряды!$F$3,IF(I11&lt;=[1]Разряды!$G$32,[1]Разряды!$G$3,IF(I11&lt;=[1]Разряды!$H$32,[1]Разряды!$H$3,IF(I11&lt;=[1]Разряды!$I$32,[1]Разряды!$I$3,IF(I11&lt;=[1]Разряды!$J$32,[1]Разряды!$J$3,"б/р"))))))))</f>
        <v>1р</v>
      </c>
      <c r="K11" s="26">
        <v>20</v>
      </c>
      <c r="L11" s="21" t="str">
        <f>IF(B11=0," ",VLOOKUP($B11,[1]Женщины!$B$1:$H$65536,7,FALSE))</f>
        <v>Толмачев А.С.</v>
      </c>
    </row>
    <row r="12" spans="1:12">
      <c r="A12" s="19">
        <v>2</v>
      </c>
      <c r="B12" s="20">
        <v>463</v>
      </c>
      <c r="C12" s="21" t="str">
        <f>IF(B12=0," ",VLOOKUP(B12,[1]Женщины!B$1:H$65536,2,FALSE))</f>
        <v>Беднова Анастасия</v>
      </c>
      <c r="D12" s="22">
        <f>IF(B12=0," ",VLOOKUP($B12,[1]Женщины!$B$1:$H$65536,3,FALSE))</f>
        <v>1996</v>
      </c>
      <c r="E12" s="23" t="str">
        <f>IF(B12=0," ",IF(VLOOKUP($B12,[1]Женщины!$B$1:$H$65536,4,FALSE)=0," ",VLOOKUP($B12,[1]Женщины!$B$1:$H$65536,4,FALSE)))</f>
        <v>1р</v>
      </c>
      <c r="F12" s="21" t="str">
        <f>IF(B12=0," ",VLOOKUP($B12,[1]Женщины!$B$1:$H$65536,5,FALSE))</f>
        <v>Владимирская</v>
      </c>
      <c r="G12" s="21" t="str">
        <f>IF(B12=0," ",VLOOKUP($B12,[1]Женщины!$B$1:$H$65536,6,FALSE))</f>
        <v>Муром, КСДЮСШОР, Ока</v>
      </c>
      <c r="H12" s="31"/>
      <c r="I12" s="114">
        <v>6.9965277777777777E-4</v>
      </c>
      <c r="J12" s="26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1р</v>
      </c>
      <c r="K12" s="16">
        <v>17</v>
      </c>
      <c r="L12" s="21" t="str">
        <f>IF(B12=0," ",VLOOKUP($B12,[1]Женщины!$B$1:$H$65536,7,FALSE))</f>
        <v>Салов С.Г.</v>
      </c>
    </row>
    <row r="13" spans="1:12">
      <c r="A13" s="19">
        <v>3</v>
      </c>
      <c r="B13" s="20">
        <v>178</v>
      </c>
      <c r="C13" s="21" t="str">
        <f>IF(B13=0," ",VLOOKUP(B13,[1]Женщины!B$1:H$65536,2,FALSE))</f>
        <v>Матова Марина</v>
      </c>
      <c r="D13" s="22">
        <f>IF(B13=0," ",VLOOKUP($B13,[1]Женщины!$B$1:$H$65536,3,FALSE))</f>
        <v>1997</v>
      </c>
      <c r="E13" s="23" t="str">
        <f>IF(B13=0," ",IF(VLOOKUP($B13,[1]Женщины!$B$1:$H$65536,4,FALSE)=0," ",VLOOKUP($B13,[1]Женщины!$B$1:$H$65536,4,FALSE)))</f>
        <v>1р</v>
      </c>
      <c r="F13" s="21" t="str">
        <f>IF(B13=0," ",VLOOKUP($B13,[1]Женщины!$B$1:$H$65536,5,FALSE))</f>
        <v>Архангельская</v>
      </c>
      <c r="G13" s="21" t="str">
        <f>IF(B13=0," ",VLOOKUP($B13,[1]Женщины!$B$1:$H$65536,6,FALSE))</f>
        <v>Архангельск, ДЮСШ-1</v>
      </c>
      <c r="H13" s="31"/>
      <c r="I13" s="114">
        <v>7.1030092592592586E-4</v>
      </c>
      <c r="J13" s="26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1р</v>
      </c>
      <c r="K13" s="15" t="s">
        <v>31</v>
      </c>
      <c r="L13" s="21" t="str">
        <f>IF(B13=0," ",VLOOKUP($B13,[1]Женщины!$B$1:$H$65536,7,FALSE))</f>
        <v>Брюхова О.Б.</v>
      </c>
    </row>
    <row r="14" spans="1:12">
      <c r="A14" s="29">
        <v>4</v>
      </c>
      <c r="B14" s="20">
        <v>459</v>
      </c>
      <c r="C14" s="21" t="str">
        <f>IF(B14=0," ",VLOOKUP(B14,[1]Женщины!B$1:H$65536,2,FALSE))</f>
        <v>Омелянчук Анастасия</v>
      </c>
      <c r="D14" s="22">
        <f>IF(B14=0," ",VLOOKUP($B14,[1]Женщины!$B$1:$H$65536,3,FALSE))</f>
        <v>1995</v>
      </c>
      <c r="E14" s="23" t="str">
        <f>IF(B14=0," ",IF(VLOOKUP($B14,[1]Женщины!$B$1:$H$65536,4,FALSE)=0," ",VLOOKUP($B14,[1]Женщины!$B$1:$H$65536,4,FALSE)))</f>
        <v>1р</v>
      </c>
      <c r="F14" s="21" t="str">
        <f>IF(B14=0," ",VLOOKUP($B14,[1]Женщины!$B$1:$H$65536,5,FALSE))</f>
        <v>Мурманская</v>
      </c>
      <c r="G14" s="21" t="str">
        <f>IF(B14=0," ",VLOOKUP($B14,[1]Женщины!$B$1:$H$65536,6,FALSE))</f>
        <v>Мурманск, СДЮСШОР-4</v>
      </c>
      <c r="H14" s="31"/>
      <c r="I14" s="114">
        <v>7.1250000000000003E-4</v>
      </c>
      <c r="J14" s="26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1р</v>
      </c>
      <c r="K14" s="16">
        <v>15</v>
      </c>
      <c r="L14" s="21" t="str">
        <f>IF(B14=0," ",VLOOKUP($B14,[1]Женщины!$B$1:$H$65536,7,FALSE))</f>
        <v>Кацан В.В., Кацан Т.Н.</v>
      </c>
    </row>
    <row r="15" spans="1:12">
      <c r="A15" s="29">
        <v>5</v>
      </c>
      <c r="B15" s="20">
        <v>458</v>
      </c>
      <c r="C15" s="21" t="str">
        <f>IF(B15=0," ",VLOOKUP(B15,[1]Женщины!B$1:H$65536,2,FALSE))</f>
        <v>Сазанова Екатерина</v>
      </c>
      <c r="D15" s="22">
        <f>IF(B15=0," ",VLOOKUP($B15,[1]Женщины!$B$1:$H$65536,3,FALSE))</f>
        <v>1996</v>
      </c>
      <c r="E15" s="23" t="str">
        <f>IF(B15=0," ",IF(VLOOKUP($B15,[1]Женщины!$B$1:$H$65536,4,FALSE)=0," ",VLOOKUP($B15,[1]Женщины!$B$1:$H$65536,4,FALSE)))</f>
        <v>1р</v>
      </c>
      <c r="F15" s="21" t="str">
        <f>IF(B15=0," ",VLOOKUP($B15,[1]Женщины!$B$1:$H$65536,5,FALSE))</f>
        <v>Мурманская</v>
      </c>
      <c r="G15" s="21" t="str">
        <f>IF(B15=0," ",VLOOKUP($B15,[1]Женщины!$B$1:$H$65536,6,FALSE))</f>
        <v>Мурманск, СДЮСШОР-4</v>
      </c>
      <c r="H15" s="31"/>
      <c r="I15" s="114">
        <v>7.1956018518518517E-4</v>
      </c>
      <c r="J15" s="26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2р</v>
      </c>
      <c r="K15" s="16">
        <v>14</v>
      </c>
      <c r="L15" s="21" t="str">
        <f>IF(B15=0," ",VLOOKUP($B15,[1]Женщины!$B$1:$H$65536,7,FALSE))</f>
        <v>Фарутин Н.В.</v>
      </c>
    </row>
    <row r="16" spans="1:12">
      <c r="A16" s="29">
        <v>6</v>
      </c>
      <c r="B16" s="32">
        <v>304</v>
      </c>
      <c r="C16" s="21" t="str">
        <f>IF(B16=0," ",VLOOKUP(B16,[1]Женщины!B$1:H$65536,2,FALSE))</f>
        <v>Аверина Ульяна</v>
      </c>
      <c r="D16" s="22">
        <f>IF(B16=0," ",VLOOKUP($B16,[1]Женщины!$B$1:$H$65536,3,FALSE))</f>
        <v>1996</v>
      </c>
      <c r="E16" s="23" t="str">
        <f>IF(B16=0," ",IF(VLOOKUP($B16,[1]Женщины!$B$1:$H$65536,4,FALSE)=0," ",VLOOKUP($B16,[1]Женщины!$B$1:$H$65536,4,FALSE)))</f>
        <v>2р</v>
      </c>
      <c r="F16" s="21" t="str">
        <f>IF(B16=0," ",VLOOKUP($B16,[1]Женщины!$B$1:$H$65536,5,FALSE))</f>
        <v>Вологодская</v>
      </c>
      <c r="G16" s="21" t="str">
        <f>IF(B16=0," ",VLOOKUP($B16,[1]Женщины!$B$1:$H$65536,6,FALSE))</f>
        <v>Череповец, ДЮСШ-2</v>
      </c>
      <c r="H16" s="31"/>
      <c r="I16" s="114">
        <v>7.1990740740740739E-4</v>
      </c>
      <c r="J16" s="26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2р</v>
      </c>
      <c r="K16" s="16">
        <v>13</v>
      </c>
      <c r="L16" s="21" t="str">
        <f>IF(B16=0," ",VLOOKUP($B16,[1]Женщины!$B$1:$H$65536,7,FALSE))</f>
        <v>Лебедев А.В.</v>
      </c>
    </row>
    <row r="17" spans="1:12">
      <c r="A17" s="29">
        <v>7</v>
      </c>
      <c r="B17" s="20">
        <v>470</v>
      </c>
      <c r="C17" s="21" t="str">
        <f>IF(B17=0," ",VLOOKUP(B17,[1]Женщины!B$1:H$65536,2,FALSE))</f>
        <v>Малышкина Анастасия</v>
      </c>
      <c r="D17" s="22">
        <f>IF(B17=0," ",VLOOKUP($B17,[1]Женщины!$B$1:$H$65536,3,FALSE))</f>
        <v>1995</v>
      </c>
      <c r="E17" s="23" t="str">
        <f>IF(B17=0," ",IF(VLOOKUP($B17,[1]Женщины!$B$1:$H$65536,4,FALSE)=0," ",VLOOKUP($B17,[1]Женщины!$B$1:$H$65536,4,FALSE)))</f>
        <v>2р</v>
      </c>
      <c r="F17" s="21" t="str">
        <f>IF(B17=0," ",VLOOKUP($B17,[1]Женщины!$B$1:$H$65536,5,FALSE))</f>
        <v>Владимирская</v>
      </c>
      <c r="G17" s="21" t="str">
        <f>IF(B17=0," ",VLOOKUP($B17,[1]Женщины!$B$1:$H$65536,6,FALSE))</f>
        <v>Ковров, СК "Звезда"</v>
      </c>
      <c r="H17" s="31"/>
      <c r="I17" s="114">
        <v>7.2708333333333338E-4</v>
      </c>
      <c r="J17" s="26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2р</v>
      </c>
      <c r="K17" s="16">
        <v>12</v>
      </c>
      <c r="L17" s="21" t="str">
        <f>IF(B17=0," ",VLOOKUP($B17,[1]Женщины!$B$1:$H$65536,7,FALSE))</f>
        <v>Птушкина Н.И.</v>
      </c>
    </row>
    <row r="18" spans="1:12">
      <c r="A18" s="29">
        <v>8</v>
      </c>
      <c r="B18" s="20">
        <v>219</v>
      </c>
      <c r="C18" s="21" t="str">
        <f>IF(B18=0," ",VLOOKUP(B18,[1]Женщины!B$1:H$65536,2,FALSE))</f>
        <v>Королёва Елена</v>
      </c>
      <c r="D18" s="27">
        <f>IF(B18=0," ",VLOOKUP($B18,[1]Женщины!$B$1:$H$65536,3,FALSE))</f>
        <v>35134</v>
      </c>
      <c r="E18" s="23" t="str">
        <f>IF(B18=0," ",IF(VLOOKUP($B18,[1]Женщины!$B$1:$H$65536,4,FALSE)=0," ",VLOOKUP($B18,[1]Женщины!$B$1:$H$65536,4,FALSE)))</f>
        <v>1р</v>
      </c>
      <c r="F18" s="21" t="str">
        <f>IF(B18=0," ",VLOOKUP($B18,[1]Женщины!$B$1:$H$65536,5,FALSE))</f>
        <v>Костромская</v>
      </c>
      <c r="G18" s="21" t="str">
        <f>IF(B18=0," ",VLOOKUP($B18,[1]Женщины!$B$1:$H$65536,6,FALSE))</f>
        <v>Кострома, КОСДЮСШОР</v>
      </c>
      <c r="H18" s="31"/>
      <c r="I18" s="114">
        <v>7.2858796296296289E-4</v>
      </c>
      <c r="J18" s="26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2р</v>
      </c>
      <c r="K18" s="26">
        <v>11</v>
      </c>
      <c r="L18" s="21" t="str">
        <f>IF(B18=0," ",VLOOKUP($B18,[1]Женщины!$B$1:$H$65536,7,FALSE))</f>
        <v>Ефалов Н.Л.</v>
      </c>
    </row>
    <row r="19" spans="1:12">
      <c r="A19" s="29">
        <v>9</v>
      </c>
      <c r="B19" s="20">
        <v>469</v>
      </c>
      <c r="C19" s="21" t="str">
        <f>IF(B19=0," ",VLOOKUP(B19,[1]Женщины!B$1:H$65536,2,FALSE))</f>
        <v>Воробьёва Екатерина</v>
      </c>
      <c r="D19" s="22">
        <f>IF(B19=0," ",VLOOKUP($B19,[1]Женщины!$B$1:$H$65536,3,FALSE))</f>
        <v>1995</v>
      </c>
      <c r="E19" s="23" t="str">
        <f>IF(B19=0," ",IF(VLOOKUP($B19,[1]Женщины!$B$1:$H$65536,4,FALSE)=0," ",VLOOKUP($B19,[1]Женщины!$B$1:$H$65536,4,FALSE)))</f>
        <v>2р</v>
      </c>
      <c r="F19" s="21" t="str">
        <f>IF(B19=0," ",VLOOKUP($B19,[1]Женщины!$B$1:$H$65536,5,FALSE))</f>
        <v>Владимирская</v>
      </c>
      <c r="G19" s="21" t="str">
        <f>IF(B19=0," ",VLOOKUP($B19,[1]Женщины!$B$1:$H$65536,6,FALSE))</f>
        <v>Владимир, СДЮСШОР-7</v>
      </c>
      <c r="H19" s="31"/>
      <c r="I19" s="114">
        <v>7.3078703703703706E-4</v>
      </c>
      <c r="J19" s="26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2р</v>
      </c>
      <c r="K19" s="26">
        <v>10</v>
      </c>
      <c r="L19" s="21" t="str">
        <f>IF(B19=0," ",VLOOKUP($B19,[1]Женщины!$B$1:$H$65536,7,FALSE))</f>
        <v>Терещенко А.В.</v>
      </c>
    </row>
    <row r="20" spans="1:12">
      <c r="A20" s="29">
        <v>10</v>
      </c>
      <c r="B20" s="20">
        <v>345</v>
      </c>
      <c r="C20" s="21" t="str">
        <f>IF(B20=0," ",VLOOKUP(B20,[1]Женщины!B$1:H$65536,2,FALSE))</f>
        <v>Соболева Ирина</v>
      </c>
      <c r="D20" s="27">
        <f>IF(B20=0," ",VLOOKUP($B20,[1]Женщины!$B$1:$H$65536,3,FALSE))</f>
        <v>35057</v>
      </c>
      <c r="E20" s="23" t="str">
        <f>IF(B20=0," ",IF(VLOOKUP($B20,[1]Женщины!$B$1:$H$65536,4,FALSE)=0," ",VLOOKUP($B20,[1]Женщины!$B$1:$H$65536,4,FALSE)))</f>
        <v>2р</v>
      </c>
      <c r="F20" s="21" t="str">
        <f>IF(B20=0," ",VLOOKUP($B20,[1]Женщины!$B$1:$H$65536,5,FALSE))</f>
        <v>Ивановская</v>
      </c>
      <c r="G20" s="21" t="str">
        <f>IF(B20=0," ",VLOOKUP($B20,[1]Женщины!$B$1:$H$65536,6,FALSE))</f>
        <v>Кинешма, СДЮСШОР</v>
      </c>
      <c r="H20" s="31"/>
      <c r="I20" s="114">
        <v>7.3703703703703691E-4</v>
      </c>
      <c r="J20" s="26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2р</v>
      </c>
      <c r="K20" s="26">
        <v>9</v>
      </c>
      <c r="L20" s="21" t="str">
        <f>IF(B20=0," ",VLOOKUP($B20,[1]Женщины!$B$1:$H$65536,7,FALSE))</f>
        <v>Голубева М.А.</v>
      </c>
    </row>
    <row r="21" spans="1:12">
      <c r="A21" s="29">
        <v>11</v>
      </c>
      <c r="B21" s="20">
        <v>176</v>
      </c>
      <c r="C21" s="21" t="str">
        <f>IF(B21=0," ",VLOOKUP(B21,[1]Женщины!B$1:H$65536,2,FALSE))</f>
        <v>Коноплева Екатерина</v>
      </c>
      <c r="D21" s="22">
        <f>IF(B21=0," ",VLOOKUP($B21,[1]Женщины!$B$1:$H$65536,3,FALSE))</f>
        <v>1995</v>
      </c>
      <c r="E21" s="23" t="str">
        <f>IF(B21=0," ",IF(VLOOKUP($B21,[1]Женщины!$B$1:$H$65536,4,FALSE)=0," ",VLOOKUP($B21,[1]Женщины!$B$1:$H$65536,4,FALSE)))</f>
        <v>2р</v>
      </c>
      <c r="F21" s="21" t="str">
        <f>IF(B21=0," ",VLOOKUP($B21,[1]Женщины!$B$1:$H$65536,5,FALSE))</f>
        <v>Архангельская</v>
      </c>
      <c r="G21" s="21" t="str">
        <f>IF(B21=0," ",VLOOKUP($B21,[1]Женщины!$B$1:$H$65536,6,FALSE))</f>
        <v>Архангельск, ДЮСШ-1</v>
      </c>
      <c r="H21" s="31"/>
      <c r="I21" s="114">
        <v>7.4930555555555558E-4</v>
      </c>
      <c r="J21" s="26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2р</v>
      </c>
      <c r="K21" s="23" t="s">
        <v>31</v>
      </c>
      <c r="L21" s="21" t="str">
        <f>IF(B21=0," ",VLOOKUP($B21,[1]Женщины!$B$1:$H$65536,7,FALSE))</f>
        <v>Луцева И.В.</v>
      </c>
    </row>
    <row r="22" spans="1:12">
      <c r="A22" s="29">
        <v>12</v>
      </c>
      <c r="B22" s="20">
        <v>420</v>
      </c>
      <c r="C22" s="21" t="str">
        <f>IF(B22=0," ",VLOOKUP(B22,[1]Женщины!B$1:H$65536,2,FALSE))</f>
        <v>Иванова Алина</v>
      </c>
      <c r="D22" s="22">
        <f>IF(B22=0," ",VLOOKUP($B22,[1]Женщины!$B$1:$H$65536,3,FALSE))</f>
        <v>1996</v>
      </c>
      <c r="E22" s="23" t="str">
        <f>IF(B22=0," ",IF(VLOOKUP($B22,[1]Женщины!$B$1:$H$65536,4,FALSE)=0," ",VLOOKUP($B22,[1]Женщины!$B$1:$H$65536,4,FALSE)))</f>
        <v>2р</v>
      </c>
      <c r="F22" s="21" t="str">
        <f>IF(B22=0," ",VLOOKUP($B22,[1]Женщины!$B$1:$H$65536,5,FALSE))</f>
        <v>Новгородская</v>
      </c>
      <c r="G22" s="21" t="str">
        <f>IF(B22=0," ",VLOOKUP($B22,[1]Женщины!$B$1:$H$65536,6,FALSE))</f>
        <v>Великий Новгород, ДЮСШ</v>
      </c>
      <c r="H22" s="31"/>
      <c r="I22" s="114">
        <v>7.6585648148148151E-4</v>
      </c>
      <c r="J22" s="26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3р</v>
      </c>
      <c r="K22" s="26">
        <v>8</v>
      </c>
      <c r="L22" s="21" t="str">
        <f>IF(B22=0," ",VLOOKUP($B22,[1]Женщины!$B$1:$H$65536,7,FALSE))</f>
        <v>Савенков П.А.</v>
      </c>
    </row>
    <row r="23" spans="1:12">
      <c r="A23" s="29">
        <v>13</v>
      </c>
      <c r="B23" s="20">
        <v>390</v>
      </c>
      <c r="C23" s="21" t="str">
        <f>IF(B23=0," ",VLOOKUP(B23,[1]Женщины!B$1:H$65536,2,FALSE))</f>
        <v>Жуковская Ксения</v>
      </c>
      <c r="D23" s="22">
        <f>IF(B23=0," ",VLOOKUP($B23,[1]Женщины!$B$1:$H$65536,3,FALSE))</f>
        <v>1996</v>
      </c>
      <c r="E23" s="23" t="str">
        <f>IF(B23=0," ",IF(VLOOKUP($B23,[1]Женщины!$B$1:$H$65536,4,FALSE)=0," ",VLOOKUP($B23,[1]Женщины!$B$1:$H$65536,4,FALSE)))</f>
        <v>2р</v>
      </c>
      <c r="F23" s="21" t="str">
        <f>IF(B23=0," ",VLOOKUP($B23,[1]Женщины!$B$1:$H$65536,5,FALSE))</f>
        <v>респ-ка Коми</v>
      </c>
      <c r="G23" s="21" t="str">
        <f>IF(B23=0," ",VLOOKUP($B23,[1]Женщины!$B$1:$H$65536,6,FALSE))</f>
        <v>Сыктывкар, КДЮСШ-1</v>
      </c>
      <c r="H23" s="31"/>
      <c r="I23" s="114">
        <v>7.6712962962962965E-4</v>
      </c>
      <c r="J23" s="26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3р</v>
      </c>
      <c r="K23" s="26">
        <v>7</v>
      </c>
      <c r="L23" s="21" t="str">
        <f>IF(B23=0," ",VLOOKUP($B23,[1]Женщины!$B$1:$H$65536,7,FALSE))</f>
        <v>Шокшуева Ю.В</v>
      </c>
    </row>
    <row r="24" spans="1:12">
      <c r="A24" s="29"/>
      <c r="B24" s="20">
        <v>307</v>
      </c>
      <c r="C24" s="21" t="str">
        <f>IF(B24=0," ",VLOOKUP(B24,[1]Женщины!B$1:H$65536,2,FALSE))</f>
        <v>Якунина Ирина</v>
      </c>
      <c r="D24" s="22">
        <f>IF(B24=0," ",VLOOKUP($B24,[1]Женщины!$B$1:$H$65536,3,FALSE))</f>
        <v>1996</v>
      </c>
      <c r="E24" s="23" t="str">
        <f>IF(B24=0," ",IF(VLOOKUP($B24,[1]Женщины!$B$1:$H$65536,4,FALSE)=0," ",VLOOKUP($B24,[1]Женщины!$B$1:$H$65536,4,FALSE)))</f>
        <v>2р</v>
      </c>
      <c r="F24" s="21" t="str">
        <f>IF(B24=0," ",VLOOKUP($B24,[1]Женщины!$B$1:$H$65536,5,FALSE))</f>
        <v>Вологодская</v>
      </c>
      <c r="G24" s="21" t="str">
        <f>IF(B24=0," ",VLOOKUP($B24,[1]Женщины!$B$1:$H$65536,6,FALSE))</f>
        <v>Череповец, ДЮСШ-2</v>
      </c>
      <c r="H24" s="31"/>
      <c r="I24" s="114" t="s">
        <v>75</v>
      </c>
      <c r="J24" s="26"/>
      <c r="K24" s="26">
        <v>0</v>
      </c>
      <c r="L24" s="21" t="str">
        <f>IF(B24=0," ",VLOOKUP($B24,[1]Женщины!$B$1:$H$65536,7,FALSE))</f>
        <v>Боголюбов В.Л.</v>
      </c>
    </row>
    <row r="25" spans="1:12" ht="15.75">
      <c r="A25" s="29"/>
      <c r="B25" s="20"/>
      <c r="C25" s="21"/>
      <c r="D25" s="22"/>
      <c r="E25" s="23"/>
      <c r="F25" s="21"/>
      <c r="G25" s="21"/>
      <c r="H25" s="31"/>
      <c r="I25" s="385" t="s">
        <v>106</v>
      </c>
      <c r="J25" s="385"/>
      <c r="K25" s="9"/>
      <c r="L25" s="6" t="s">
        <v>109</v>
      </c>
    </row>
    <row r="26" spans="1:12">
      <c r="A26" s="15"/>
      <c r="B26" s="15"/>
      <c r="C26" s="15"/>
      <c r="D26" s="16"/>
      <c r="E26" s="15"/>
      <c r="F26" s="376" t="s">
        <v>34</v>
      </c>
      <c r="G26" s="376"/>
      <c r="H26" s="117"/>
      <c r="I26" s="377"/>
      <c r="J26" s="377"/>
      <c r="K26" s="371"/>
      <c r="L26" s="46"/>
    </row>
    <row r="27" spans="1:12">
      <c r="A27" s="19">
        <v>1</v>
      </c>
      <c r="B27" s="20">
        <v>204</v>
      </c>
      <c r="C27" s="21" t="str">
        <f>IF(B27=0," ",VLOOKUP(B27,[1]Женщины!B$1:H$65536,2,FALSE))</f>
        <v>Герман Анна</v>
      </c>
      <c r="D27" s="22">
        <f>IF(B27=0," ",VLOOKUP($B27,[1]Женщины!$B$1:$H$65536,3,FALSE))</f>
        <v>1993</v>
      </c>
      <c r="E27" s="23" t="str">
        <f>IF(B27=0," ",IF(VLOOKUP($B27,[1]Женщины!$B$1:$H$65536,4,FALSE)=0," ",VLOOKUP($B27,[1]Женщины!$B$1:$H$65536,4,FALSE)))</f>
        <v>КМС</v>
      </c>
      <c r="F27" s="21" t="str">
        <f>IF(B27=0," ",VLOOKUP($B27,[1]Женщины!$B$1:$H$65536,5,FALSE))</f>
        <v>Костромская</v>
      </c>
      <c r="G27" s="21" t="str">
        <f>IF(B27=0," ",VLOOKUP($B27,[1]Женщины!$B$1:$H$65536,6,FALSE))</f>
        <v>Кострома, КОСДЮСШОР</v>
      </c>
      <c r="H27" s="31"/>
      <c r="I27" s="31">
        <v>6.7037037037037033E-4</v>
      </c>
      <c r="J27" s="26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кмс</v>
      </c>
      <c r="K27" s="16">
        <v>20</v>
      </c>
      <c r="L27" s="49" t="str">
        <f>IF(B27=0," ",VLOOKUP($B27,[1]Женщины!$B$1:$H$65536,7,FALSE))</f>
        <v>Дружков А.Н.</v>
      </c>
    </row>
    <row r="28" spans="1:12">
      <c r="A28" s="19">
        <v>2</v>
      </c>
      <c r="B28" s="20">
        <v>205</v>
      </c>
      <c r="C28" s="21" t="str">
        <f>IF(B28=0," ",VLOOKUP(B28,[1]Женщины!B$1:H$65536,2,FALSE))</f>
        <v>Сенникова Наталья</v>
      </c>
      <c r="D28" s="27">
        <f>IF(B28=0," ",VLOOKUP($B28,[1]Женщины!$B$1:$H$65536,3,FALSE))</f>
        <v>34525</v>
      </c>
      <c r="E28" s="23" t="str">
        <f>IF(B28=0," ",IF(VLOOKUP($B28,[1]Женщины!$B$1:$H$65536,4,FALSE)=0," ",VLOOKUP($B28,[1]Женщины!$B$1:$H$65536,4,FALSE)))</f>
        <v>1р</v>
      </c>
      <c r="F28" s="21" t="str">
        <f>IF(B28=0," ",VLOOKUP($B28,[1]Женщины!$B$1:$H$65536,5,FALSE))</f>
        <v>Костромская</v>
      </c>
      <c r="G28" s="21" t="str">
        <f>IF(B28=0," ",VLOOKUP($B28,[1]Женщины!$B$1:$H$65536,6,FALSE))</f>
        <v>Шарья, СДЮСШОР</v>
      </c>
      <c r="H28" s="31"/>
      <c r="I28" s="114">
        <v>7.3344907407407419E-4</v>
      </c>
      <c r="J28" s="26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2р</v>
      </c>
      <c r="K28" s="16">
        <v>17</v>
      </c>
      <c r="L28" s="21" t="str">
        <f>IF(B28=0," ",VLOOKUP($B28,[1]Женщины!$B$1:$H$65536,7,FALSE))</f>
        <v>Рычкова Ю.В.</v>
      </c>
    </row>
    <row r="29" spans="1:12">
      <c r="A29" s="19">
        <v>3</v>
      </c>
      <c r="B29" s="20">
        <v>604</v>
      </c>
      <c r="C29" s="21" t="str">
        <f>IF(B29=0," ",VLOOKUP(B29,[1]Женщины!B$1:H$65536,2,FALSE))</f>
        <v>Груздева Кристина</v>
      </c>
      <c r="D29" s="22">
        <f>IF(B29=0," ",VLOOKUP($B29,[1]Женщины!$B$1:$H$65536,3,FALSE))</f>
        <v>1994</v>
      </c>
      <c r="E29" s="23" t="str">
        <f>IF(B29=0," ",IF(VLOOKUP($B29,[1]Женщины!$B$1:$H$65536,4,FALSE)=0," ",VLOOKUP($B29,[1]Женщины!$B$1:$H$65536,4,FALSE)))</f>
        <v>2р</v>
      </c>
      <c r="F29" s="21" t="str">
        <f>IF(B29=0," ",VLOOKUP($B29,[1]Женщины!$B$1:$H$65536,5,FALSE))</f>
        <v>Костромская</v>
      </c>
      <c r="G29" s="21" t="str">
        <f>IF(B29=0," ",VLOOKUP($B29,[1]Женщины!$B$1:$H$65536,6,FALSE))</f>
        <v>Шарья, СДЮСШОР</v>
      </c>
      <c r="H29" s="31"/>
      <c r="I29" s="114">
        <v>7.3888888888888886E-4</v>
      </c>
      <c r="J29" s="26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2р</v>
      </c>
      <c r="K29" s="16">
        <v>15</v>
      </c>
      <c r="L29" s="21" t="str">
        <f>IF(B29=0," ",VLOOKUP($B29,[1]Женщины!$B$1:$H$65536,7,FALSE))</f>
        <v>Рычкова Ю.В.</v>
      </c>
    </row>
    <row r="30" spans="1:12">
      <c r="A30" s="52">
        <v>4</v>
      </c>
      <c r="B30" s="20">
        <v>432</v>
      </c>
      <c r="C30" s="21" t="str">
        <f>IF(B30=0," ",VLOOKUP(B30,[1]Женщины!B$1:H$65536,2,FALSE))</f>
        <v>Ананьева Анастасия</v>
      </c>
      <c r="D30" s="22">
        <f>IF(B30=0," ",VLOOKUP($B30,[1]Женщины!$B$1:$H$65536,3,FALSE))</f>
        <v>1994</v>
      </c>
      <c r="E30" s="23" t="str">
        <f>IF(B30=0," ",IF(VLOOKUP($B30,[1]Женщины!$B$1:$H$65536,4,FALSE)=0," ",VLOOKUP($B30,[1]Женщины!$B$1:$H$65536,4,FALSE)))</f>
        <v>2р</v>
      </c>
      <c r="F30" s="21" t="str">
        <f>IF(B30=0," ",VLOOKUP($B30,[1]Женщины!$B$1:$H$65536,5,FALSE))</f>
        <v>Новгородская</v>
      </c>
      <c r="G30" s="21" t="str">
        <f>IF(B30=0," ",VLOOKUP($B30,[1]Женщины!$B$1:$H$65536,6,FALSE))</f>
        <v>Великий Новгород, ДЮСШ</v>
      </c>
      <c r="H30" s="31"/>
      <c r="I30" s="114">
        <v>7.3946759259259267E-4</v>
      </c>
      <c r="J30" s="26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2р</v>
      </c>
      <c r="K30" s="16">
        <v>14</v>
      </c>
      <c r="L30" s="21" t="str">
        <f>IF(B30=0," ",VLOOKUP($B30,[1]Женщины!$B$1:$H$65536,7,FALSE))</f>
        <v>Чибисов С.П.</v>
      </c>
    </row>
    <row r="31" spans="1:12">
      <c r="A31" s="52">
        <v>5</v>
      </c>
      <c r="B31" s="20">
        <v>633</v>
      </c>
      <c r="C31" s="21" t="str">
        <f>IF(B31=0," ",VLOOKUP(B31,[1]Женщины!B$1:H$65536,2,FALSE))</f>
        <v>Бабаева Надежда</v>
      </c>
      <c r="D31" s="22">
        <f>IF(B31=0," ",VLOOKUP($B31,[1]Женщины!$B$1:$H$65536,3,FALSE))</f>
        <v>1993</v>
      </c>
      <c r="E31" s="23" t="str">
        <f>IF(B31=0," ",IF(VLOOKUP($B31,[1]Женщины!$B$1:$H$65536,4,FALSE)=0," ",VLOOKUP($B31,[1]Женщины!$B$1:$H$65536,4,FALSE)))</f>
        <v>1р</v>
      </c>
      <c r="F31" s="21" t="str">
        <f>IF(B31=0," ",VLOOKUP($B31,[1]Женщины!$B$1:$H$65536,5,FALSE))</f>
        <v>Вологодская</v>
      </c>
      <c r="G31" s="21" t="str">
        <f>IF(B31=0," ",VLOOKUP($B31,[1]Женщины!$B$1:$H$65536,6,FALSE))</f>
        <v>Череповец, ДЮСШ-2</v>
      </c>
      <c r="H31" s="31"/>
      <c r="I31" s="114">
        <v>7.4421296296296301E-4</v>
      </c>
      <c r="J31" s="26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2р</v>
      </c>
      <c r="K31" s="16">
        <v>13</v>
      </c>
      <c r="L31" s="21" t="str">
        <f>IF(B31=0," ",VLOOKUP($B31,[1]Женщины!$B$1:$H$65536,7,FALSE))</f>
        <v>Купцова Е.А.</v>
      </c>
    </row>
    <row r="32" spans="1:12">
      <c r="A32" s="52">
        <v>6</v>
      </c>
      <c r="B32" s="20">
        <v>603</v>
      </c>
      <c r="C32" s="21" t="str">
        <f>IF(B32=0," ",VLOOKUP(B32,[1]Женщины!B$1:H$65536,2,FALSE))</f>
        <v>Исакова Екатерина</v>
      </c>
      <c r="D32" s="22">
        <f>IF(B32=0," ",VLOOKUP($B32,[1]Женщины!$B$1:$H$65536,3,FALSE))</f>
        <v>1994</v>
      </c>
      <c r="E32" s="23" t="str">
        <f>IF(B32=0," ",IF(VLOOKUP($B32,[1]Женщины!$B$1:$H$65536,4,FALSE)=0," ",VLOOKUP($B32,[1]Женщины!$B$1:$H$65536,4,FALSE)))</f>
        <v>2р</v>
      </c>
      <c r="F32" s="21" t="str">
        <f>IF(B32=0," ",VLOOKUP($B32,[1]Женщины!$B$1:$H$65536,5,FALSE))</f>
        <v>Костромская</v>
      </c>
      <c r="G32" s="21" t="str">
        <f>IF(B32=0," ",VLOOKUP($B32,[1]Женщины!$B$1:$H$65536,6,FALSE))</f>
        <v>Шарья, СДЮСШОР</v>
      </c>
      <c r="H32" s="31"/>
      <c r="I32" s="114">
        <v>7.5937499999999996E-4</v>
      </c>
      <c r="J32" s="26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2р</v>
      </c>
      <c r="K32" s="16">
        <v>12</v>
      </c>
      <c r="L32" s="21" t="str">
        <f>IF(B32=0," ",VLOOKUP($B32,[1]Женщины!$B$1:$H$65536,7,FALSE))</f>
        <v>Рычкова Ю.В.</v>
      </c>
    </row>
    <row r="33" spans="1:12">
      <c r="A33" s="52">
        <v>7</v>
      </c>
      <c r="B33" s="20">
        <v>313</v>
      </c>
      <c r="C33" s="21" t="str">
        <f>IF(B33=0," ",VLOOKUP(B33,[1]Женщины!B$1:H$65536,2,FALSE))</f>
        <v>Шучёва Светлана</v>
      </c>
      <c r="D33" s="27">
        <f>IF(B33=0," ",VLOOKUP($B33,[1]Женщины!$B$1:$H$65536,3,FALSE))</f>
        <v>34358</v>
      </c>
      <c r="E33" s="23" t="str">
        <f>IF(B33=0," ",IF(VLOOKUP($B33,[1]Женщины!$B$1:$H$65536,4,FALSE)=0," ",VLOOKUP($B33,[1]Женщины!$B$1:$H$65536,4,FALSE)))</f>
        <v>2р</v>
      </c>
      <c r="F33" s="21" t="str">
        <f>IF(B33=0," ",VLOOKUP($B33,[1]Женщины!$B$1:$H$65536,5,FALSE))</f>
        <v>Вологодская</v>
      </c>
      <c r="G33" s="21" t="str">
        <f>IF(B33=0," ",VLOOKUP($B33,[1]Женщины!$B$1:$H$65536,6,FALSE))</f>
        <v>Вологда, ДЮСШ "Спартак"</v>
      </c>
      <c r="H33" s="31"/>
      <c r="I33" s="114">
        <v>7.7569444444444441E-4</v>
      </c>
      <c r="J33" s="26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3р</v>
      </c>
      <c r="K33" s="15" t="s">
        <v>31</v>
      </c>
      <c r="L33" s="21" t="str">
        <f>IF(B33=0," ",VLOOKUP($B33,[1]Женщины!$B$1:$H$65536,7,FALSE))</f>
        <v>Воробьёва Н.Н.</v>
      </c>
    </row>
    <row r="34" spans="1:12">
      <c r="A34" s="52"/>
      <c r="B34" s="20">
        <v>167</v>
      </c>
      <c r="C34" s="21" t="str">
        <f>IF(B34=0," ",VLOOKUP(B34,[1]Женщины!B$1:H$65536,2,FALSE))</f>
        <v>Кончакова Дарья</v>
      </c>
      <c r="D34" s="27">
        <f>IF(B34=0," ",VLOOKUP($B34,[1]Женщины!$B$1:$H$65536,3,FALSE))</f>
        <v>34611</v>
      </c>
      <c r="E34" s="23" t="str">
        <f>IF(B34=0," ",IF(VLOOKUP($B34,[1]Женщины!$B$1:$H$65536,4,FALSE)=0," ",VLOOKUP($B34,[1]Женщины!$B$1:$H$65536,4,FALSE)))</f>
        <v>1р</v>
      </c>
      <c r="F34" s="21" t="str">
        <f>IF(B34=0," ",VLOOKUP($B34,[1]Женщины!$B$1:$H$65536,5,FALSE))</f>
        <v>Архангельская</v>
      </c>
      <c r="G34" s="21" t="str">
        <f>IF(B34=0," ",VLOOKUP($B34,[1]Женщины!$B$1:$H$65536,6,FALSE))</f>
        <v>Архангельск, ДЮСШ-1</v>
      </c>
      <c r="H34" s="31"/>
      <c r="I34" s="115" t="s">
        <v>80</v>
      </c>
      <c r="J34" s="26"/>
      <c r="K34" s="15" t="s">
        <v>31</v>
      </c>
      <c r="L34" s="21" t="str">
        <f>IF(B34=0," ",VLOOKUP($B34,[1]Женщины!$B$1:$H$65536,7,FALSE))</f>
        <v>Луцева И.В.</v>
      </c>
    </row>
    <row r="35" spans="1:12">
      <c r="A35" s="52"/>
      <c r="B35" s="20">
        <v>387</v>
      </c>
      <c r="C35" s="21" t="str">
        <f>IF(B35=0," ",VLOOKUP(B35,[1]Женщины!B$1:H$65536,2,FALSE))</f>
        <v>Деревцова Варвара</v>
      </c>
      <c r="D35" s="22">
        <f>IF(B35=0," ",VLOOKUP($B35,[1]Женщины!$B$1:$H$65536,3,FALSE))</f>
        <v>1993</v>
      </c>
      <c r="E35" s="23" t="str">
        <f>IF(B35=0," ",IF(VLOOKUP($B35,[1]Женщины!$B$1:$H$65536,4,FALSE)=0," ",VLOOKUP($B35,[1]Женщины!$B$1:$H$65536,4,FALSE)))</f>
        <v>1р</v>
      </c>
      <c r="F35" s="21" t="str">
        <f>IF(B35=0," ",VLOOKUP($B35,[1]Женщины!$B$1:$H$65536,5,FALSE))</f>
        <v>респ-ка Коми</v>
      </c>
      <c r="G35" s="21" t="str">
        <f>IF(B35=0," ",VLOOKUP($B35,[1]Женщины!$B$1:$H$65536,6,FALSE))</f>
        <v>Сыктывкар, КДЮСШ-1</v>
      </c>
      <c r="H35" s="31"/>
      <c r="I35" s="115" t="s">
        <v>80</v>
      </c>
      <c r="J35" s="26"/>
      <c r="K35" s="16">
        <v>0</v>
      </c>
      <c r="L35" s="21" t="str">
        <f>IF(B35=0," ",VLOOKUP($B35,[1]Женщины!$B$1:$H$65536,7,FALSE))</f>
        <v>Панюкова М.А.</v>
      </c>
    </row>
    <row r="36" spans="1:12" ht="15.75" thickBot="1">
      <c r="A36" s="35"/>
      <c r="B36" s="36"/>
      <c r="C36" s="37" t="str">
        <f>IF(B36=0," ",VLOOKUP(B36,[1]Женщины!B$1:H$65536,2,FALSE))</f>
        <v xml:space="preserve"> </v>
      </c>
      <c r="D36" s="38" t="str">
        <f>IF(B36=0," ",VLOOKUP($B36,[1]Женщины!$B$1:$H$65536,3,FALSE))</f>
        <v xml:space="preserve"> </v>
      </c>
      <c r="E36" s="39" t="str">
        <f>IF(B36=0," ",IF(VLOOKUP($B36,[1]Женщины!$B$1:$H$65536,4,FALSE)=0," ",VLOOKUP($B36,[1]Женщины!$B$1:$H$65536,4,FALSE)))</f>
        <v xml:space="preserve"> </v>
      </c>
      <c r="F36" s="37" t="str">
        <f>IF(B36=0," ",VLOOKUP($B36,[1]Женщины!$B$1:$H$65536,5,FALSE))</f>
        <v xml:space="preserve"> </v>
      </c>
      <c r="G36" s="37" t="str">
        <f>IF(B36=0," ",VLOOKUP($B36,[1]Женщины!$B$1:$H$65536,6,FALSE))</f>
        <v xml:space="preserve"> </v>
      </c>
      <c r="H36" s="59"/>
      <c r="I36" s="116"/>
      <c r="J36" s="42" t="str">
        <f>IF(I36=0," ",IF(I36&lt;=[1]Разряды!$D$32,[1]Разряды!$D$3,IF(I36&lt;=[1]Разряды!$E$32,[1]Разряды!$E$3,IF(I36&lt;=[1]Разряды!$F$32,[1]Разряды!$F$3,IF(I36&lt;=[1]Разряды!$G$32,[1]Разряды!$G$3,IF(I36&lt;=[1]Разряды!$H$32,[1]Разряды!$H$3,IF(I36&lt;=[1]Разряды!$I$32,[1]Разряды!$I$3,IF(I36&lt;=[1]Разряды!$J$32,[1]Разряды!$J$3,"б/р"))))))))</f>
        <v xml:space="preserve"> </v>
      </c>
      <c r="K36" s="42"/>
      <c r="L36" s="37" t="str">
        <f>IF(B36=0," ",VLOOKUP($B36,[1]Женщины!$B$1:$H$65536,7,FALSE))</f>
        <v xml:space="preserve"> </v>
      </c>
    </row>
    <row r="37" spans="1:12" ht="23.25" thickTop="1">
      <c r="A37" s="382" t="s">
        <v>1</v>
      </c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</row>
    <row r="38" spans="1:12" ht="20.25">
      <c r="A38" s="383" t="s">
        <v>38</v>
      </c>
      <c r="B38" s="383"/>
      <c r="C38" s="383"/>
      <c r="D38" s="383"/>
      <c r="E38" s="383"/>
      <c r="F38" s="383"/>
      <c r="G38" s="383"/>
      <c r="H38" s="383"/>
      <c r="I38" s="383"/>
      <c r="J38" s="383"/>
      <c r="K38" s="383"/>
      <c r="L38" s="383"/>
    </row>
    <row r="39" spans="1:12" ht="18">
      <c r="A39" s="1"/>
      <c r="B39" s="2"/>
      <c r="C39" s="2"/>
      <c r="D39" s="2"/>
      <c r="E39" s="2"/>
      <c r="F39" s="2" t="s">
        <v>5</v>
      </c>
      <c r="G39" s="2"/>
      <c r="H39" s="2"/>
      <c r="I39" s="2"/>
      <c r="J39" s="2"/>
      <c r="K39" s="2"/>
      <c r="L39" s="2"/>
    </row>
    <row r="40" spans="1:12" ht="15.75">
      <c r="A40" s="1"/>
      <c r="B40" s="3"/>
      <c r="C40" s="3"/>
      <c r="D40" s="3"/>
      <c r="E40" s="3"/>
      <c r="F40" s="384" t="s">
        <v>110</v>
      </c>
      <c r="G40" s="384"/>
      <c r="H40" s="3"/>
      <c r="I40"/>
      <c r="K40" s="4" t="s">
        <v>8</v>
      </c>
    </row>
    <row r="41" spans="1:12">
      <c r="A41" s="1"/>
      <c r="B41" s="4"/>
      <c r="C41" s="5"/>
      <c r="F41" s="1"/>
      <c r="G41" s="1"/>
      <c r="H41" s="6"/>
      <c r="I41" s="6"/>
      <c r="J41" s="6"/>
      <c r="K41" s="6" t="s">
        <v>10</v>
      </c>
      <c r="L41" s="6"/>
    </row>
    <row r="42" spans="1:12" ht="18.75">
      <c r="A42" s="7"/>
      <c r="B42" s="4"/>
      <c r="C42" s="4"/>
      <c r="E42" s="8"/>
      <c r="F42" s="1"/>
      <c r="G42" s="1"/>
      <c r="H42" s="8"/>
      <c r="I42" s="385" t="s">
        <v>106</v>
      </c>
      <c r="J42" s="385"/>
      <c r="K42" s="9"/>
      <c r="L42" s="6" t="s">
        <v>111</v>
      </c>
    </row>
    <row r="43" spans="1:12">
      <c r="A43" s="1" t="s">
        <v>108</v>
      </c>
      <c r="B43" s="4"/>
      <c r="C43" s="4"/>
      <c r="D43" s="10"/>
      <c r="E43" s="10"/>
      <c r="F43" s="1"/>
      <c r="G43" s="1"/>
      <c r="H43" s="11"/>
      <c r="I43" s="378"/>
      <c r="J43" s="378"/>
      <c r="K43" s="12"/>
      <c r="L43" s="6"/>
    </row>
    <row r="44" spans="1:12">
      <c r="A44" s="379" t="s">
        <v>17</v>
      </c>
      <c r="B44" s="379" t="s">
        <v>18</v>
      </c>
      <c r="C44" s="379" t="s">
        <v>19</v>
      </c>
      <c r="D44" s="372" t="s">
        <v>20</v>
      </c>
      <c r="E44" s="372" t="s">
        <v>21</v>
      </c>
      <c r="F44" s="372" t="s">
        <v>22</v>
      </c>
      <c r="G44" s="372" t="s">
        <v>23</v>
      </c>
      <c r="H44" s="380" t="s">
        <v>24</v>
      </c>
      <c r="I44" s="381"/>
      <c r="J44" s="379" t="s">
        <v>25</v>
      </c>
      <c r="K44" s="372" t="s">
        <v>26</v>
      </c>
      <c r="L44" s="374" t="s">
        <v>27</v>
      </c>
    </row>
    <row r="45" spans="1:12">
      <c r="A45" s="373"/>
      <c r="B45" s="373"/>
      <c r="C45" s="373"/>
      <c r="D45" s="373"/>
      <c r="E45" s="373"/>
      <c r="F45" s="373"/>
      <c r="G45" s="373"/>
      <c r="H45" s="392" t="s">
        <v>28</v>
      </c>
      <c r="I45" s="393"/>
      <c r="J45" s="373"/>
      <c r="K45" s="373"/>
      <c r="L45" s="375"/>
    </row>
    <row r="46" spans="1:12">
      <c r="A46" s="15"/>
      <c r="B46" s="15"/>
      <c r="C46" s="15"/>
      <c r="D46" s="16"/>
      <c r="E46" s="15"/>
      <c r="F46" s="376" t="s">
        <v>41</v>
      </c>
      <c r="G46" s="376"/>
      <c r="H46" s="17"/>
      <c r="I46" s="18"/>
    </row>
    <row r="47" spans="1:12">
      <c r="A47" s="19">
        <v>1</v>
      </c>
      <c r="B47" s="56">
        <v>450</v>
      </c>
      <c r="C47" s="21" t="str">
        <f>IF(B47=0," ",VLOOKUP(B47,[1]Женщины!B$1:H$65536,2,FALSE))</f>
        <v>Мелкозерова Анастасия</v>
      </c>
      <c r="D47" s="27">
        <f>IF(B47=0," ",VLOOKUP($B47,[1]Женщины!$B$1:$H$65536,3,FALSE))</f>
        <v>33856</v>
      </c>
      <c r="E47" s="23" t="str">
        <f>IF(B47=0," ",IF(VLOOKUP($B47,[1]Женщины!$B$1:$H$65536,4,FALSE)=0," ",VLOOKUP($B47,[1]Женщины!$B$1:$H$65536,4,FALSE)))</f>
        <v>КМС</v>
      </c>
      <c r="F47" s="21" t="str">
        <f>IF(B47=0," ",VLOOKUP($B47,[1]Женщины!$B$1:$H$65536,5,FALSE))</f>
        <v>Мурманская</v>
      </c>
      <c r="G47" s="21" t="str">
        <f>IF(B47=0," ",VLOOKUP($B47,[1]Женщины!$B$1:$H$65536,6,FALSE))</f>
        <v>Мурманск</v>
      </c>
      <c r="H47" s="31"/>
      <c r="I47" s="31">
        <v>6.5949074074074076E-4</v>
      </c>
      <c r="J47" s="26" t="str">
        <f>IF(I47=0," ",IF(I47&lt;=[1]Разряды!$D$32,[1]Разряды!$D$3,IF(I47&lt;=[1]Разряды!$E$32,[1]Разряды!$E$3,IF(I47&lt;=[1]Разряды!$F$32,[1]Разряды!$F$3,IF(I47&lt;=[1]Разряды!$G$32,[1]Разряды!$G$3,IF(I47&lt;=[1]Разряды!$H$32,[1]Разряды!$H$3,IF(I47&lt;=[1]Разряды!$I$32,[1]Разряды!$I$3,IF(I47&lt;=[1]Разряды!$J$32,[1]Разряды!$J$3,"б/р"))))))))</f>
        <v>кмс</v>
      </c>
      <c r="K47" s="26">
        <v>20</v>
      </c>
      <c r="L47" s="21" t="str">
        <f>IF(B47=0," ",VLOOKUP($B47,[1]Женщины!$B$1:$H$65536,7,FALSE))</f>
        <v>Савенков П.В.</v>
      </c>
    </row>
    <row r="48" spans="1:12">
      <c r="A48" s="19">
        <v>2</v>
      </c>
      <c r="B48" s="20">
        <v>325</v>
      </c>
      <c r="C48" s="21" t="str">
        <f>IF(B48=0," ",VLOOKUP(B48,[1]Женщины!B$1:H$65536,2,FALSE))</f>
        <v>Леткова Лариса</v>
      </c>
      <c r="D48" s="27">
        <f>IF(B48=0," ",VLOOKUP($B48,[1]Женщины!$B$1:$H$65536,3,FALSE))</f>
        <v>33208</v>
      </c>
      <c r="E48" s="23" t="str">
        <f>IF(B48=0," ",IF(VLOOKUP($B48,[1]Женщины!$B$1:$H$65536,4,FALSE)=0," ",VLOOKUP($B48,[1]Женщины!$B$1:$H$65536,4,FALSE)))</f>
        <v>КМС</v>
      </c>
      <c r="F48" s="21" t="str">
        <f>IF(B48=0," ",VLOOKUP($B48,[1]Женщины!$B$1:$H$65536,5,FALSE))</f>
        <v>Ивановская</v>
      </c>
      <c r="G48" s="21" t="str">
        <f>IF(B48=0," ",VLOOKUP($B48,[1]Женщины!$B$1:$H$65536,6,FALSE))</f>
        <v>Иваново, Профсоюзы</v>
      </c>
      <c r="H48" s="31"/>
      <c r="I48" s="31">
        <v>6.6504629629629628E-4</v>
      </c>
      <c r="J48" s="26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кмс</v>
      </c>
      <c r="K48" s="16">
        <v>17</v>
      </c>
      <c r="L48" s="21" t="str">
        <f>IF(B48=0," ",VLOOKUP($B48,[1]Женщины!$B$1:$H$65536,7,FALSE))</f>
        <v>Магницкий М.В.</v>
      </c>
    </row>
    <row r="49" spans="1:12">
      <c r="A49" s="19">
        <v>3</v>
      </c>
      <c r="B49" s="32">
        <v>327</v>
      </c>
      <c r="C49" s="21" t="str">
        <f>IF(B49=0," ",VLOOKUP(B49,[1]Женщины!B$1:H$65536,2,FALSE))</f>
        <v>Пантелеева Екатерина</v>
      </c>
      <c r="D49" s="27">
        <f>IF(B49=0," ",VLOOKUP($B49,[1]Женщины!$B$1:$H$65536,3,FALSE))</f>
        <v>33024</v>
      </c>
      <c r="E49" s="23" t="str">
        <f>IF(B49=0," ",IF(VLOOKUP($B49,[1]Женщины!$B$1:$H$65536,4,FALSE)=0," ",VLOOKUP($B49,[1]Женщины!$B$1:$H$65536,4,FALSE)))</f>
        <v>КМС</v>
      </c>
      <c r="F49" s="21" t="str">
        <f>IF(B49=0," ",VLOOKUP($B49,[1]Женщины!$B$1:$H$65536,5,FALSE))</f>
        <v>Ивановская</v>
      </c>
      <c r="G49" s="21" t="str">
        <f>IF(B49=0," ",VLOOKUP($B49,[1]Женщины!$B$1:$H$65536,6,FALSE))</f>
        <v>Иваново, Профсоюзы</v>
      </c>
      <c r="H49" s="31"/>
      <c r="I49" s="31">
        <v>6.7048611111111117E-4</v>
      </c>
      <c r="J49" s="26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кмс</v>
      </c>
      <c r="K49" s="16">
        <v>15</v>
      </c>
      <c r="L49" s="21" t="str">
        <f>IF(B49=0," ",VLOOKUP($B49,[1]Женщины!$B$1:$H$65536,7,FALSE))</f>
        <v>Сафина Н.Н.</v>
      </c>
    </row>
    <row r="50" spans="1:12" ht="28.5" customHeight="1">
      <c r="A50" s="29">
        <v>4</v>
      </c>
      <c r="B50" s="20">
        <v>406</v>
      </c>
      <c r="C50" s="50" t="str">
        <f>IF(B50=0," ",VLOOKUP(B50,[1]Женщины!B$1:H$65536,2,FALSE))</f>
        <v>Самульская Елена</v>
      </c>
      <c r="D50" s="51">
        <f>IF(B50=0," ",VLOOKUP($B50,[1]Женщины!$B$1:$H$65536,3,FALSE))</f>
        <v>33235</v>
      </c>
      <c r="E50" s="52" t="str">
        <f>IF(B50=0," ",IF(VLOOKUP($B50,[1]Женщины!$B$1:$H$65536,4,FALSE)=0," ",VLOOKUP($B50,[1]Женщины!$B$1:$H$65536,4,FALSE)))</f>
        <v>КМС</v>
      </c>
      <c r="F50" s="50" t="str">
        <f>IF(B50=0," ",VLOOKUP($B50,[1]Женщины!$B$1:$H$65536,5,FALSE))</f>
        <v>респ-ка Карелия</v>
      </c>
      <c r="G50" s="50" t="str">
        <f>IF(B50=0," ",VLOOKUP($B50,[1]Женщины!$B$1:$H$65536,6,FALSE))</f>
        <v>СДЮСШОР-3</v>
      </c>
      <c r="H50" s="24"/>
      <c r="I50" s="24">
        <v>6.743055555555556E-4</v>
      </c>
      <c r="J50" s="29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1р</v>
      </c>
      <c r="K50" s="54">
        <v>14</v>
      </c>
      <c r="L50" s="53" t="str">
        <f>IF(B50=0," ",VLOOKUP($B50,[1]Женщины!$B$1:$H$65536,7,FALSE))</f>
        <v>Кишкин А.Ю., Зимон О.В., Воробьёв С.А.</v>
      </c>
    </row>
    <row r="51" spans="1:12" ht="28.5" customHeight="1">
      <c r="A51" s="29">
        <v>5</v>
      </c>
      <c r="B51" s="20">
        <v>187</v>
      </c>
      <c r="C51" s="50" t="str">
        <f>IF(B51=0," ",VLOOKUP(B51,[1]Женщины!B$1:H$65536,2,FALSE))</f>
        <v>Кононович Алёна</v>
      </c>
      <c r="D51" s="51">
        <f>IF(B51=0," ",VLOOKUP($B51,[1]Женщины!$B$1:$H$65536,3,FALSE))</f>
        <v>33286</v>
      </c>
      <c r="E51" s="52" t="str">
        <f>IF(B51=0," ",IF(VLOOKUP($B51,[1]Женщины!$B$1:$H$65536,4,FALSE)=0," ",VLOOKUP($B51,[1]Женщины!$B$1:$H$65536,4,FALSE)))</f>
        <v>КМС</v>
      </c>
      <c r="F51" s="50" t="str">
        <f>IF(B51=0," ",VLOOKUP($B51,[1]Женщины!$B$1:$H$65536,5,FALSE))</f>
        <v>Калининградская</v>
      </c>
      <c r="G51" s="50" t="str">
        <f>IF(B51=0," ",VLOOKUP($B51,[1]Женщины!$B$1:$H$65536,6,FALSE))</f>
        <v>Калининград, СДЮСШОР-4</v>
      </c>
      <c r="H51" s="24"/>
      <c r="I51" s="24">
        <v>6.7962962962962975E-4</v>
      </c>
      <c r="J51" s="29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1р</v>
      </c>
      <c r="K51" s="54">
        <v>13</v>
      </c>
      <c r="L51" s="53" t="str">
        <f>IF(B51=0," ",VLOOKUP($B51,[1]Женщины!$B$1:$H$65536,7,FALSE))</f>
        <v>Лещинский В.В., Антунович Г.П.</v>
      </c>
    </row>
    <row r="52" spans="1:12">
      <c r="A52" s="29">
        <v>6</v>
      </c>
      <c r="B52" s="20">
        <v>284</v>
      </c>
      <c r="C52" s="21" t="str">
        <f>IF(B52=0," ",VLOOKUP(B52,[1]Женщины!B$1:H$65536,2,FALSE))</f>
        <v>Смирнова Татьяна</v>
      </c>
      <c r="D52" s="22">
        <f>IF(B52=0," ",VLOOKUP($B52,[1]Женщины!$B$1:$H$65536,3,FALSE))</f>
        <v>1992</v>
      </c>
      <c r="E52" s="23" t="str">
        <f>IF(B52=0," ",IF(VLOOKUP($B52,[1]Женщины!$B$1:$H$65536,4,FALSE)=0," ",VLOOKUP($B52,[1]Женщины!$B$1:$H$65536,4,FALSE)))</f>
        <v>КМС</v>
      </c>
      <c r="F52" s="21" t="str">
        <f>IF(B52=0," ",VLOOKUP($B52,[1]Женщины!$B$1:$H$65536,5,FALSE))</f>
        <v>Вологодская</v>
      </c>
      <c r="G52" s="21"/>
      <c r="H52" s="31"/>
      <c r="I52" s="114">
        <v>6.9918981481481481E-4</v>
      </c>
      <c r="J52" s="26" t="str">
        <f>IF(I52=0," ",IF(I52&lt;=[1]Разряды!$D$32,[1]Разряды!$D$3,IF(I52&lt;=[1]Разряды!$E$32,[1]Разряды!$E$3,IF(I52&lt;=[1]Разряды!$F$32,[1]Разряды!$F$3,IF(I52&lt;=[1]Разряды!$G$32,[1]Разряды!$G$3,IF(I52&lt;=[1]Разряды!$H$32,[1]Разряды!$H$3,IF(I52&lt;=[1]Разряды!$I$32,[1]Разряды!$I$3,IF(I52&lt;=[1]Разряды!$J$32,[1]Разряды!$J$3,"б/р"))))))))</f>
        <v>1р</v>
      </c>
      <c r="K52" s="16">
        <v>12</v>
      </c>
      <c r="L52" s="21" t="str">
        <f>IF(B52=0," ",VLOOKUP($B52,[1]Женщины!$B$1:$H$65536,7,FALSE))</f>
        <v>Лебедев А.В.</v>
      </c>
    </row>
    <row r="53" spans="1:12">
      <c r="A53" s="29"/>
      <c r="B53" s="20"/>
      <c r="C53" s="21"/>
      <c r="D53" s="27"/>
      <c r="E53" s="23"/>
      <c r="F53" s="21"/>
      <c r="G53" s="21"/>
      <c r="H53" s="31"/>
      <c r="I53" s="377"/>
      <c r="J53" s="377"/>
      <c r="K53" s="45"/>
      <c r="L53" s="46"/>
    </row>
    <row r="54" spans="1:12">
      <c r="A54" s="15"/>
      <c r="B54" s="15"/>
      <c r="C54" s="15"/>
      <c r="D54" s="16"/>
      <c r="E54" s="15"/>
      <c r="F54" s="376" t="s">
        <v>43</v>
      </c>
      <c r="G54" s="376"/>
      <c r="H54" s="33"/>
      <c r="I54" s="385" t="s">
        <v>106</v>
      </c>
      <c r="J54" s="385"/>
      <c r="K54" s="45"/>
      <c r="L54" s="46" t="s">
        <v>112</v>
      </c>
    </row>
    <row r="55" spans="1:12">
      <c r="A55" s="19">
        <v>1</v>
      </c>
      <c r="B55" s="20">
        <v>441</v>
      </c>
      <c r="C55" s="21" t="str">
        <f>IF(B55=0," ",VLOOKUP(B55,[1]Женщины!B$1:H$65536,2,FALSE))</f>
        <v>Маркелова Татьяна</v>
      </c>
      <c r="D55" s="27">
        <f>IF(B55=0," ",VLOOKUP($B55,[1]Женщины!$B$1:$H$65536,3,FALSE))</f>
        <v>32486</v>
      </c>
      <c r="E55" s="23" t="str">
        <f>IF(B55=0," ",IF(VLOOKUP($B55,[1]Женщины!$B$1:$H$65536,4,FALSE)=0," ",VLOOKUP($B55,[1]Женщины!$B$1:$H$65536,4,FALSE)))</f>
        <v>МС</v>
      </c>
      <c r="F55" s="21" t="str">
        <f>IF(B55=0," ",VLOOKUP($B55,[1]Женщины!$B$1:$H$65536,5,FALSE))</f>
        <v>Мурманская</v>
      </c>
      <c r="G55" s="21" t="str">
        <f>IF(B55=0," ",VLOOKUP($B55,[1]Женщины!$B$1:$H$65536,6,FALSE))</f>
        <v>Мурманск</v>
      </c>
      <c r="H55" s="31"/>
      <c r="I55" s="31">
        <v>6.3252314814814812E-4</v>
      </c>
      <c r="J55" s="26" t="s">
        <v>113</v>
      </c>
      <c r="K55" s="15" t="s">
        <v>66</v>
      </c>
      <c r="L55" s="49" t="str">
        <f>IF(B55=0," ",VLOOKUP($B55,[1]Женщины!$B$1:$H$65536,7,FALSE))</f>
        <v>Савенков П.В.</v>
      </c>
    </row>
    <row r="56" spans="1:12">
      <c r="A56" s="19">
        <v>2</v>
      </c>
      <c r="B56" s="20">
        <v>440</v>
      </c>
      <c r="C56" s="21" t="str">
        <f>IF(B56=0," ",VLOOKUP(B56,[1]Женщины!B$1:H$65536,2,FALSE))</f>
        <v>Палиенко Татьяна</v>
      </c>
      <c r="D56" s="27">
        <f>IF(B56=0," ",VLOOKUP($B56,[1]Женщины!$B$1:$H$65536,3,FALSE))</f>
        <v>30638</v>
      </c>
      <c r="E56" s="23" t="str">
        <f>IF(B56=0," ",IF(VLOOKUP($B56,[1]Женщины!$B$1:$H$65536,4,FALSE)=0," ",VLOOKUP($B56,[1]Женщины!$B$1:$H$65536,4,FALSE)))</f>
        <v>МСМК</v>
      </c>
      <c r="F56" s="21" t="str">
        <f>IF(B56=0," ",VLOOKUP($B56,[1]Женщины!$B$1:$H$65536,5,FALSE))</f>
        <v>Мурманская</v>
      </c>
      <c r="G56" s="21" t="str">
        <f>IF(B56=0," ",VLOOKUP($B56,[1]Женщины!$B$1:$H$65536,6,FALSE))</f>
        <v>Мурманск</v>
      </c>
      <c r="H56" s="31"/>
      <c r="I56" s="31">
        <v>6.3935185185185189E-4</v>
      </c>
      <c r="J56" s="26" t="str">
        <f>IF(I56=0," ",IF(I56&lt;=[1]Разряды!$D$32,[1]Разряды!$D$3,IF(I56&lt;=[1]Разряды!$E$32,[1]Разряды!$E$3,IF(I56&lt;=[1]Разряды!$F$32,[1]Разряды!$F$3,IF(I56&lt;=[1]Разряды!$G$32,[1]Разряды!$G$3,IF(I56&lt;=[1]Разряды!$H$32,[1]Разряды!$H$3,IF(I56&lt;=[1]Разряды!$I$32,[1]Разряды!$I$3,IF(I56&lt;=[1]Разряды!$J$32,[1]Разряды!$J$3,"б/р"))))))))</f>
        <v>кмс</v>
      </c>
      <c r="K56" s="16">
        <v>17</v>
      </c>
      <c r="L56" s="21" t="str">
        <f>IF(B56=0," ",VLOOKUP($B56,[1]Женщины!$B$1:$H$65536,7,FALSE))</f>
        <v>Савенков П.В.</v>
      </c>
    </row>
    <row r="57" spans="1:12">
      <c r="A57" s="19">
        <v>3</v>
      </c>
      <c r="B57" s="20">
        <v>445</v>
      </c>
      <c r="C57" s="21" t="str">
        <f>IF(B57=0," ",VLOOKUP(B57,[1]Женщины!B$1:H$65536,2,FALSE))</f>
        <v>Шаверина Елена</v>
      </c>
      <c r="D57" s="27">
        <f>IF(B57=0," ",VLOOKUP($B57,[1]Женщины!$B$1:$H$65536,3,FALSE))</f>
        <v>31868</v>
      </c>
      <c r="E57" s="23" t="str">
        <f>IF(B57=0," ",IF(VLOOKUP($B57,[1]Женщины!$B$1:$H$65536,4,FALSE)=0," ",VLOOKUP($B57,[1]Женщины!$B$1:$H$65536,4,FALSE)))</f>
        <v>КМС</v>
      </c>
      <c r="F57" s="21" t="str">
        <f>IF(B57=0," ",VLOOKUP($B57,[1]Женщины!$B$1:$H$65536,5,FALSE))</f>
        <v>Мурманская</v>
      </c>
      <c r="G57" s="21" t="str">
        <f>IF(B57=0," ",VLOOKUP($B57,[1]Женщины!$B$1:$H$65536,6,FALSE))</f>
        <v>Мурманск</v>
      </c>
      <c r="H57" s="31"/>
      <c r="I57" s="31">
        <v>6.4872685185185183E-4</v>
      </c>
      <c r="J57" s="26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кмс</v>
      </c>
      <c r="K57" s="16">
        <v>15</v>
      </c>
      <c r="L57" s="21" t="str">
        <f>IF(B57=0," ",VLOOKUP($B57,[1]Женщины!$B$1:$H$65536,7,FALSE))</f>
        <v>Савенков П.В.</v>
      </c>
    </row>
    <row r="58" spans="1:12">
      <c r="A58" s="29">
        <v>4</v>
      </c>
      <c r="B58" s="20">
        <v>414</v>
      </c>
      <c r="C58" s="21" t="str">
        <f>IF(B58=0," ",VLOOKUP(B58,[1]Женщины!B$1:H$65536,2,FALSE))</f>
        <v>Котлярова Надежда</v>
      </c>
      <c r="D58" s="27">
        <f>IF(B58=0," ",VLOOKUP($B58,[1]Женщины!$B$1:$H$65536,3,FALSE))</f>
        <v>32671</v>
      </c>
      <c r="E58" s="23" t="str">
        <f>IF(B58=0," ",IF(VLOOKUP($B58,[1]Женщины!$B$1:$H$65536,4,FALSE)=0," ",VLOOKUP($B58,[1]Женщины!$B$1:$H$65536,4,FALSE)))</f>
        <v>КМС</v>
      </c>
      <c r="F58" s="21" t="str">
        <f>IF(B58=0," ",VLOOKUP($B58,[1]Женщины!$B$1:$H$65536,5,FALSE))</f>
        <v>респ-ка Карелия</v>
      </c>
      <c r="G58" s="21" t="str">
        <f>IF(B58=0," ",VLOOKUP($B58,[1]Женщины!$B$1:$H$65536,6,FALSE))</f>
        <v>СДЮСШОР-3</v>
      </c>
      <c r="H58" s="31"/>
      <c r="I58" s="31">
        <v>6.5601851851851845E-4</v>
      </c>
      <c r="J58" s="26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кмс</v>
      </c>
      <c r="K58" s="16">
        <v>14</v>
      </c>
      <c r="L58" s="21" t="str">
        <f>IF(B58=0," ",VLOOKUP($B58,[1]Женщины!$B$1:$H$65536,7,FALSE))</f>
        <v>Воробьёв С.А.</v>
      </c>
    </row>
    <row r="59" spans="1:12">
      <c r="A59" s="29">
        <v>5</v>
      </c>
      <c r="B59" s="20">
        <v>443</v>
      </c>
      <c r="C59" s="21" t="str">
        <f>IF(B59=0," ",VLOOKUP(B59,[1]Женщины!B$1:H$65536,2,FALSE))</f>
        <v>Фарутина Ольга</v>
      </c>
      <c r="D59" s="27">
        <f>IF(B59=0," ",VLOOKUP($B59,[1]Женщины!$B$1:$H$65536,3,FALSE))</f>
        <v>29705</v>
      </c>
      <c r="E59" s="23" t="str">
        <f>IF(B59=0," ",IF(VLOOKUP($B59,[1]Женщины!$B$1:$H$65536,4,FALSE)=0," ",VLOOKUP($B59,[1]Женщины!$B$1:$H$65536,4,FALSE)))</f>
        <v>МС</v>
      </c>
      <c r="F59" s="21" t="str">
        <f>IF(B59=0," ",VLOOKUP($B59,[1]Женщины!$B$1:$H$65536,5,FALSE))</f>
        <v>Мурманская</v>
      </c>
      <c r="G59" s="21" t="str">
        <f>IF(B59=0," ",VLOOKUP($B59,[1]Женщины!$B$1:$H$65536,6,FALSE))</f>
        <v>Мурманск, ШВСМ, СДЮСШОР-4</v>
      </c>
      <c r="H59" s="31"/>
      <c r="I59" s="31">
        <v>6.7986111111111112E-4</v>
      </c>
      <c r="J59" s="26" t="str">
        <f>IF(I59=0," ",IF(I59&lt;=[1]Разряды!$D$32,[1]Разряды!$D$3,IF(I59&lt;=[1]Разряды!$E$32,[1]Разряды!$E$3,IF(I59&lt;=[1]Разряды!$F$32,[1]Разряды!$F$3,IF(I59&lt;=[1]Разряды!$G$32,[1]Разряды!$G$3,IF(I59&lt;=[1]Разряды!$H$32,[1]Разряды!$H$3,IF(I59&lt;=[1]Разряды!$I$32,[1]Разряды!$I$3,IF(I59&lt;=[1]Разряды!$J$32,[1]Разряды!$J$3,"б/р"))))))))</f>
        <v>1р</v>
      </c>
      <c r="K59" s="16">
        <v>0</v>
      </c>
      <c r="L59" s="21" t="str">
        <f>IF(B59=0," ",VLOOKUP($B59,[1]Женщины!$B$1:$H$65536,7,FALSE))</f>
        <v>Фарутин Н.В.</v>
      </c>
    </row>
    <row r="60" spans="1:12">
      <c r="A60" s="29">
        <v>6</v>
      </c>
      <c r="B60" s="20">
        <v>152</v>
      </c>
      <c r="C60" s="21" t="str">
        <f>IF(B60=0," ",VLOOKUP(B60,[1]Женщины!B$1:H$65536,2,FALSE))</f>
        <v>Мурашова Елена</v>
      </c>
      <c r="D60" s="27">
        <f>IF(B60=0," ",VLOOKUP($B60,[1]Женщины!$B$1:$H$65536,3,FALSE))</f>
        <v>32055</v>
      </c>
      <c r="E60" s="23" t="str">
        <f>IF(B60=0," ",IF(VLOOKUP($B60,[1]Женщины!$B$1:$H$65536,4,FALSE)=0," ",VLOOKUP($B60,[1]Женщины!$B$1:$H$65536,4,FALSE)))</f>
        <v>КМС</v>
      </c>
      <c r="F60" s="21" t="str">
        <f>IF(B60=0," ",VLOOKUP($B60,[1]Женщины!$B$1:$H$65536,5,FALSE))</f>
        <v>Архангельская</v>
      </c>
      <c r="G60" s="21" t="str">
        <f>IF(B60=0," ",VLOOKUP($B60,[1]Женщины!$B$1:$H$65536,6,FALSE))</f>
        <v>Вельск</v>
      </c>
      <c r="H60" s="31"/>
      <c r="I60" s="31">
        <v>6.8368055555555554E-4</v>
      </c>
      <c r="J60" s="26" t="str">
        <f>IF(I60=0," ",IF(I60&lt;=[1]Разряды!$D$32,[1]Разряды!$D$3,IF(I60&lt;=[1]Разряды!$E$32,[1]Разряды!$E$3,IF(I60&lt;=[1]Разряды!$F$32,[1]Разряды!$F$3,IF(I60&lt;=[1]Разряды!$G$32,[1]Разряды!$G$3,IF(I60&lt;=[1]Разряды!$H$32,[1]Разряды!$H$3,IF(I60&lt;=[1]Разряды!$I$32,[1]Разряды!$I$3,IF(I60&lt;=[1]Разряды!$J$32,[1]Разряды!$J$3,"б/р"))))))))</f>
        <v>1р</v>
      </c>
      <c r="K60" s="16">
        <v>0</v>
      </c>
      <c r="L60" s="21" t="str">
        <f>IF(B60=0," ",VLOOKUP($B60,[1]Женщины!$B$1:$H$65536,7,FALSE))</f>
        <v>Бусырев А.В.</v>
      </c>
    </row>
    <row r="61" spans="1:12">
      <c r="A61" s="29">
        <v>7</v>
      </c>
      <c r="B61" s="56">
        <v>154</v>
      </c>
      <c r="C61" s="21" t="str">
        <f>IF(B61=0," ",VLOOKUP(B61,[1]Женщины!B$1:H$65536,2,FALSE))</f>
        <v>Рудакова Анна</v>
      </c>
      <c r="D61" s="27">
        <f>IF(B61=0," ",VLOOKUP($B61,[1]Женщины!$B$1:$H$65536,3,FALSE))</f>
        <v>32129</v>
      </c>
      <c r="E61" s="23" t="str">
        <f>IF(B61=0," ",IF(VLOOKUP($B61,[1]Женщины!$B$1:$H$65536,4,FALSE)=0," ",VLOOKUP($B61,[1]Женщины!$B$1:$H$65536,4,FALSE)))</f>
        <v>1р</v>
      </c>
      <c r="F61" s="21" t="str">
        <f>IF(B61=0," ",VLOOKUP($B61,[1]Женщины!$B$1:$H$65536,5,FALSE))</f>
        <v>Архангельская</v>
      </c>
      <c r="G61" s="21" t="str">
        <f>IF(B61=0," ",VLOOKUP($B61,[1]Женщины!$B$1:$H$65536,6,FALSE))</f>
        <v>Архангельск,САФУ</v>
      </c>
      <c r="H61" s="31"/>
      <c r="I61" s="114">
        <v>7.0057870370370369E-4</v>
      </c>
      <c r="J61" s="26" t="str">
        <f>IF(I61=0," ",IF(I61&lt;=[1]Разряды!$D$32,[1]Разряды!$D$3,IF(I61&lt;=[1]Разряды!$E$32,[1]Разряды!$E$3,IF(I61&lt;=[1]Разряды!$F$32,[1]Разряды!$F$3,IF(I61&lt;=[1]Разряды!$G$32,[1]Разряды!$G$3,IF(I61&lt;=[1]Разряды!$H$32,[1]Разряды!$H$3,IF(I61&lt;=[1]Разряды!$I$32,[1]Разряды!$I$3,IF(I61&lt;=[1]Разряды!$J$32,[1]Разряды!$J$3,"б/р"))))))))</f>
        <v>1р</v>
      </c>
      <c r="K61" s="16">
        <v>0</v>
      </c>
      <c r="L61" s="21" t="str">
        <f>IF(B61=0," ",VLOOKUP($B61,[1]Женщины!$B$1:$H$65536,7,FALSE))</f>
        <v>Мингалев А.И.</v>
      </c>
    </row>
    <row r="62" spans="1:12">
      <c r="A62" s="29">
        <v>8</v>
      </c>
      <c r="B62" s="32">
        <v>498</v>
      </c>
      <c r="C62" s="21" t="str">
        <f>IF(B62=0," ",VLOOKUP(B62,[1]Женщины!B$1:H$65536,2,FALSE))</f>
        <v>Дементьева Маргарита</v>
      </c>
      <c r="D62" s="22">
        <f>IF(B62=0," ",VLOOKUP($B62,[1]Женщины!$B$1:$H$65536,3,FALSE))</f>
        <v>1988</v>
      </c>
      <c r="E62" s="23" t="str">
        <f>IF(B62=0," ",IF(VLOOKUP($B62,[1]Женщины!$B$1:$H$65536,4,FALSE)=0," ",VLOOKUP($B62,[1]Женщины!$B$1:$H$65536,4,FALSE)))</f>
        <v>1р</v>
      </c>
      <c r="F62" s="21" t="str">
        <f>IF(B62=0," ",VLOOKUP($B62,[1]Женщины!$B$1:$H$65536,5,FALSE))</f>
        <v>Владимирская</v>
      </c>
      <c r="G62" s="21" t="str">
        <f>IF(B62=0," ",VLOOKUP($B62,[1]Женщины!$B$1:$H$65536,6,FALSE))</f>
        <v>Владимир, СДЮСШОР-4</v>
      </c>
      <c r="H62" s="31"/>
      <c r="I62" s="114">
        <v>7.193287037037038E-4</v>
      </c>
      <c r="J62" s="26" t="str">
        <f>IF(I62=0," ",IF(I62&lt;=[1]Разряды!$D$32,[1]Разряды!$D$3,IF(I62&lt;=[1]Разряды!$E$32,[1]Разряды!$E$3,IF(I62&lt;=[1]Разряды!$F$32,[1]Разряды!$F$3,IF(I62&lt;=[1]Разряды!$G$32,[1]Разряды!$G$3,IF(I62&lt;=[1]Разряды!$H$32,[1]Разряды!$H$3,IF(I62&lt;=[1]Разряды!$I$32,[1]Разряды!$I$3,IF(I62&lt;=[1]Разряды!$J$32,[1]Разряды!$J$3,"б/р"))))))))</f>
        <v>1р</v>
      </c>
      <c r="K62" s="16">
        <v>0</v>
      </c>
      <c r="L62" s="21" t="str">
        <f>IF(B62=0," ",VLOOKUP($B62,[1]Женщины!$B$1:$H$65536,7,FALSE))</f>
        <v>Герцен Е.А.</v>
      </c>
    </row>
    <row r="63" spans="1:12">
      <c r="A63" s="29">
        <v>9</v>
      </c>
      <c r="B63" s="20">
        <v>351</v>
      </c>
      <c r="C63" s="21" t="str">
        <f>IF(B63=0," ",VLOOKUP(B63,[1]Женщины!B$1:H$65536,2,FALSE))</f>
        <v>Комарова Юлия</v>
      </c>
      <c r="D63" s="27">
        <f>IF(B63=0," ",VLOOKUP($B63,[1]Женщины!$B$1:$H$65536,3,FALSE))</f>
        <v>32748</v>
      </c>
      <c r="E63" s="23" t="str">
        <f>IF(B63=0," ",IF(VLOOKUP($B63,[1]Женщины!$B$1:$H$65536,4,FALSE)=0," ",VLOOKUP($B63,[1]Женщины!$B$1:$H$65536,4,FALSE)))</f>
        <v>1р</v>
      </c>
      <c r="F63" s="21" t="str">
        <f>IF(B63=0," ",VLOOKUP($B63,[1]Женщины!$B$1:$H$65536,5,FALSE))</f>
        <v>Ивановская</v>
      </c>
      <c r="G63" s="21" t="str">
        <f>IF(B63=0," ",VLOOKUP($B63,[1]Женщины!$B$1:$H$65536,6,FALSE))</f>
        <v>Иваново, Профсоюзы</v>
      </c>
      <c r="H63" s="31"/>
      <c r="I63" s="114">
        <v>7.3414351851851852E-4</v>
      </c>
      <c r="J63" s="26" t="str">
        <f>IF(I63=0," ",IF(I63&lt;=[1]Разряды!$D$32,[1]Разряды!$D$3,IF(I63&lt;=[1]Разряды!$E$32,[1]Разряды!$E$3,IF(I63&lt;=[1]Разряды!$F$32,[1]Разряды!$F$3,IF(I63&lt;=[1]Разряды!$G$32,[1]Разряды!$G$3,IF(I63&lt;=[1]Разряды!$H$32,[1]Разряды!$H$3,IF(I63&lt;=[1]Разряды!$I$32,[1]Разряды!$I$3,IF(I63&lt;=[1]Разряды!$J$32,[1]Разряды!$J$3,"б/р"))))))))</f>
        <v>2р</v>
      </c>
      <c r="K63" s="15" t="s">
        <v>31</v>
      </c>
      <c r="L63" s="21" t="str">
        <f>IF(B63=0," ",VLOOKUP($B63,[1]Женщины!$B$1:$H$65536,7,FALSE))</f>
        <v>Сафина Н.Ю.</v>
      </c>
    </row>
    <row r="64" spans="1:12" ht="15.75" thickBot="1">
      <c r="A64" s="35"/>
      <c r="B64" s="36"/>
      <c r="C64" s="37" t="str">
        <f>IF(B64=0," ",VLOOKUP(B64,[1]Женщины!B$1:H$65536,2,FALSE))</f>
        <v xml:space="preserve"> </v>
      </c>
      <c r="D64" s="58" t="str">
        <f>IF(B64=0," ",VLOOKUP($B64,[1]Женщины!$B$1:$H$65536,3,FALSE))</f>
        <v xml:space="preserve"> </v>
      </c>
      <c r="E64" s="39" t="str">
        <f>IF(B64=0," ",IF(VLOOKUP($B64,[1]Женщины!$B$1:$H$65536,4,FALSE)=0," ",VLOOKUP($B64,[1]Женщины!$B$1:$H$65536,4,FALSE)))</f>
        <v xml:space="preserve"> </v>
      </c>
      <c r="F64" s="37" t="str">
        <f>IF(B64=0," ",VLOOKUP($B64,[1]Женщины!$B$1:$H$65536,5,FALSE))</f>
        <v xml:space="preserve"> </v>
      </c>
      <c r="G64" s="37" t="str">
        <f>IF(B64=0," ",VLOOKUP($B64,[1]Женщины!$B$1:$H$65536,6,FALSE))</f>
        <v xml:space="preserve"> </v>
      </c>
      <c r="H64" s="59"/>
      <c r="I64" s="116"/>
      <c r="J64" s="42" t="str">
        <f>IF(I64=0," ",IF(I64&lt;=[1]Разряды!$D$32,[1]Разряды!$D$3,IF(I64&lt;=[1]Разряды!$E$32,[1]Разряды!$E$3,IF(I64&lt;=[1]Разряды!$F$32,[1]Разряды!$F$3,IF(I64&lt;=[1]Разряды!$G$32,[1]Разряды!$G$3,IF(I64&lt;=[1]Разряды!$H$32,[1]Разряды!$H$3,IF(I64&lt;=[1]Разряды!$I$32,[1]Разряды!$I$3,IF(I64&lt;=[1]Разряды!$J$32,[1]Разряды!$J$3,"б/р"))))))))</f>
        <v xml:space="preserve"> </v>
      </c>
      <c r="K64" s="42"/>
      <c r="L64" s="37" t="str">
        <f>IF(B64=0," ",VLOOKUP($B64,[1]Женщины!$B$1:$H$65536,7,FALSE))</f>
        <v xml:space="preserve"> </v>
      </c>
    </row>
    <row r="65" spans="1:12" ht="15.75" thickTop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</row>
    <row r="66" spans="1:12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</row>
    <row r="68" spans="1:1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  <row r="69" spans="1:1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</row>
    <row r="70" spans="1:1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</row>
    <row r="72" spans="1:1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</row>
    <row r="73" spans="1:1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</row>
    <row r="74" spans="1:1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</row>
    <row r="75" spans="1:1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</row>
    <row r="76" spans="1:12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</row>
    <row r="77" spans="1:12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</row>
    <row r="78" spans="1:12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</row>
  </sheetData>
  <mergeCells count="42">
    <mergeCell ref="A1:L1"/>
    <mergeCell ref="A2:L2"/>
    <mergeCell ref="F4:G4"/>
    <mergeCell ref="F10:G10"/>
    <mergeCell ref="I25:J25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I42:J42"/>
    <mergeCell ref="J8:J9"/>
    <mergeCell ref="K8:K9"/>
    <mergeCell ref="L8:L9"/>
    <mergeCell ref="H9:I9"/>
    <mergeCell ref="F26:G26"/>
    <mergeCell ref="I26:J26"/>
    <mergeCell ref="A37:L37"/>
    <mergeCell ref="A38:L38"/>
    <mergeCell ref="F40:G40"/>
    <mergeCell ref="F54:G54"/>
    <mergeCell ref="I54:J54"/>
    <mergeCell ref="I43:J43"/>
    <mergeCell ref="A44:A45"/>
    <mergeCell ref="B44:B45"/>
    <mergeCell ref="C44:C45"/>
    <mergeCell ref="D44:D45"/>
    <mergeCell ref="E44:E45"/>
    <mergeCell ref="F44:F45"/>
    <mergeCell ref="G44:G45"/>
    <mergeCell ref="H44:I44"/>
    <mergeCell ref="J44:J45"/>
    <mergeCell ref="K44:K45"/>
    <mergeCell ref="L44:L45"/>
    <mergeCell ref="H45:I45"/>
    <mergeCell ref="F46:G46"/>
    <mergeCell ref="I53:J5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83"/>
  <sheetViews>
    <sheetView topLeftCell="A22" workbookViewId="0">
      <selection activeCell="K76" sqref="K76"/>
    </sheetView>
  </sheetViews>
  <sheetFormatPr defaultRowHeight="15"/>
  <cols>
    <col min="1" max="1" width="5.85546875" customWidth="1"/>
    <col min="2" max="2" width="6.85546875" customWidth="1"/>
    <col min="3" max="3" width="21" customWidth="1"/>
    <col min="4" max="4" width="12" customWidth="1"/>
    <col min="5" max="5" width="6" customWidth="1"/>
    <col min="6" max="6" width="20.28515625" customWidth="1"/>
    <col min="7" max="7" width="30.7109375" customWidth="1"/>
    <col min="8" max="8" width="4.7109375" style="72" customWidth="1"/>
    <col min="9" max="9" width="9.140625" style="72"/>
    <col min="12" max="12" width="28.710937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114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115</v>
      </c>
      <c r="B4" s="3"/>
      <c r="C4" s="3"/>
      <c r="D4" s="3"/>
      <c r="E4" s="3"/>
      <c r="F4" s="384" t="s">
        <v>103</v>
      </c>
      <c r="G4" s="384"/>
      <c r="H4" s="3"/>
      <c r="I4"/>
      <c r="K4" s="4" t="s">
        <v>8</v>
      </c>
    </row>
    <row r="5" spans="1:12">
      <c r="A5" s="1" t="s">
        <v>116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117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118</v>
      </c>
    </row>
    <row r="7" spans="1:12">
      <c r="A7" s="1" t="s">
        <v>119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179</v>
      </c>
      <c r="C11" s="21" t="str">
        <f>IF(B11=0," ",VLOOKUP(B11,[1]Спортсмены!B$1:H$65536,2,FALSE))</f>
        <v>Панкратов Никита</v>
      </c>
      <c r="D11" s="23">
        <f>IF(B11=0," ",VLOOKUP($B11,[1]Спортсмены!$B$1:$H$65536,3,FALSE))</f>
        <v>1995</v>
      </c>
      <c r="E11" s="23" t="str">
        <f>IF(B11=0," ",IF(VLOOKUP($B11,[1]Спортсмены!$B$1:$H$65536,4,FALSE)=0," ",VLOOKUP($B11,[1]Спортсмены!$B$1:$H$65536,4,FALSE)))</f>
        <v>2р</v>
      </c>
      <c r="F11" s="21" t="str">
        <f>IF(B11=0," ",VLOOKUP($B11,[1]Спортсмены!$B$1:$H$65536,5,FALSE))</f>
        <v>Архангельская</v>
      </c>
      <c r="G11" s="21" t="str">
        <f>IF(B11=0," ",VLOOKUP($B11,[1]Спортсмены!$B$1:$H$65536,6,FALSE))</f>
        <v>Архангельск, ДЮСШ-1</v>
      </c>
      <c r="H11" s="31"/>
      <c r="I11" s="31">
        <v>6.1539351851851848E-4</v>
      </c>
      <c r="J11" s="77" t="str">
        <f>IF(I11=0," ",IF(I11&lt;=[1]Разряды!$D$6,[1]Разряды!$D$3,IF(I11&lt;=[1]Разряды!$E$6,[1]Разряды!$E$3,IF(I11&lt;=[1]Разряды!$F$6,[1]Разряды!$F$3,IF(I11&lt;=[1]Разряды!$G$6,[1]Разряды!$G$3,IF(I11&lt;=[1]Разряды!$H$6,[1]Разряды!$H$3,IF(I11&lt;=[1]Разряды!$I$6,[1]Разряды!$I$3,IF(I11&lt;=[1]Разряды!$J$6,[1]Разряды!$J$3,"б/р"))))))))</f>
        <v>2р</v>
      </c>
      <c r="K11" s="23" t="s">
        <v>31</v>
      </c>
      <c r="L11" s="21" t="str">
        <f>IF(B11=0," ",VLOOKUP($B11,[1]Спортсмены!$B$1:$H$65536,7,FALSE))</f>
        <v>Луцева И.В.</v>
      </c>
    </row>
    <row r="12" spans="1:12">
      <c r="A12" s="19">
        <v>2</v>
      </c>
      <c r="B12" s="20">
        <v>214</v>
      </c>
      <c r="C12" s="21" t="str">
        <f>IF(B12=0," ",VLOOKUP(B12,[1]Спортсмены!B$1:H$65536,2,FALSE))</f>
        <v>Камилатов Михаил</v>
      </c>
      <c r="D12" s="27">
        <f>IF(B12=0," ",VLOOKUP($B12,[1]Спортсмены!$B$1:$H$65536,3,FALSE))</f>
        <v>34921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Костромская</v>
      </c>
      <c r="G12" s="21" t="str">
        <f>IF(B12=0," ",VLOOKUP($B12,[1]Спортсмены!$B$1:$H$65536,6,FALSE))</f>
        <v>Кострома, КОСДЮСШОР</v>
      </c>
      <c r="H12" s="31"/>
      <c r="I12" s="31">
        <v>6.1597222222222229E-4</v>
      </c>
      <c r="J12" s="77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2р</v>
      </c>
      <c r="K12" s="16">
        <v>20</v>
      </c>
      <c r="L12" s="21" t="str">
        <f>IF(B12=0," ",VLOOKUP($B12,[1]Спортсмены!$B$1:$H$65536,7,FALSE))</f>
        <v>Дружков А.Н.</v>
      </c>
    </row>
    <row r="13" spans="1:12">
      <c r="A13" s="19">
        <v>3</v>
      </c>
      <c r="B13" s="20">
        <v>348</v>
      </c>
      <c r="C13" s="21" t="str">
        <f>IF(B13=0," ",VLOOKUP(B13,[1]Спортсмены!B$1:H$65536,2,FALSE))</f>
        <v>Суржов Илья</v>
      </c>
      <c r="D13" s="27">
        <f>IF(B13=0," ",VLOOKUP($B13,[1]Спортсмены!$B$1:$H$65536,3,FALSE))</f>
        <v>34933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Ивановская</v>
      </c>
      <c r="G13" s="21" t="str">
        <f>IF(B13=0," ",VLOOKUP($B13,[1]Спортсмены!$B$1:$H$65536,6,FALSE))</f>
        <v>Иваново</v>
      </c>
      <c r="H13" s="31"/>
      <c r="I13" s="31">
        <v>6.1828703703703709E-4</v>
      </c>
      <c r="J13" s="77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2р</v>
      </c>
      <c r="K13" s="16">
        <v>17</v>
      </c>
      <c r="L13" s="21" t="str">
        <f>IF(B13=0," ",VLOOKUP($B13,[1]Спортсмены!$B$1:$H$65536,7,FALSE))</f>
        <v>Кашникова Т.А.</v>
      </c>
    </row>
    <row r="14" spans="1:12">
      <c r="A14" s="29">
        <v>4</v>
      </c>
      <c r="B14" s="20">
        <v>295</v>
      </c>
      <c r="C14" s="21" t="str">
        <f>IF(B14=0," ",VLOOKUP(B14,[1]Спортсмены!B$1:H$65536,2,FALSE))</f>
        <v>Бобылев Семен</v>
      </c>
      <c r="D14" s="23">
        <f>IF(B14=0," ",VLOOKUP($B14,[1]Спортсмены!$B$1:$H$65536,3,FALSE))</f>
        <v>1995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Вологодская</v>
      </c>
      <c r="G14" s="21" t="str">
        <f>IF(B14=0," ",VLOOKUP($B14,[1]Спортсмены!$B$1:$H$65536,6,FALSE))</f>
        <v>Череповец, ДЮСШ-2</v>
      </c>
      <c r="H14" s="31"/>
      <c r="I14" s="31">
        <v>6.2696759259259259E-4</v>
      </c>
      <c r="J14" s="77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2р</v>
      </c>
      <c r="K14" s="16">
        <v>15</v>
      </c>
      <c r="L14" s="21" t="str">
        <f>IF(B14=0," ",VLOOKUP($B14,[1]Спортсмены!$B$1:$H$65536,7,FALSE))</f>
        <v>Боголюбов В.Л.</v>
      </c>
    </row>
    <row r="15" spans="1:12">
      <c r="A15" s="29">
        <v>5</v>
      </c>
      <c r="B15" s="20">
        <v>303</v>
      </c>
      <c r="C15" s="21" t="str">
        <f>IF(B15=0," ",VLOOKUP(B15,[1]Спортсмены!B$1:H$65536,2,FALSE))</f>
        <v>Карбовский Илья</v>
      </c>
      <c r="D15" s="23">
        <f>IF(B15=0," ",VLOOKUP($B15,[1]Спортсмены!$B$1:$H$65536,3,FALSE))</f>
        <v>1996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Череповец, ДЮСШ-2</v>
      </c>
      <c r="H15" s="31"/>
      <c r="I15" s="31">
        <v>6.3854166666666671E-4</v>
      </c>
      <c r="J15" s="77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2р</v>
      </c>
      <c r="K15" s="16">
        <v>14</v>
      </c>
      <c r="L15" s="21" t="str">
        <f>IF(B15=0," ",VLOOKUP($B15,[1]Спортсмены!$B$1:$H$65536,7,FALSE))</f>
        <v>Боголюбов В.Л.</v>
      </c>
    </row>
    <row r="16" spans="1:12">
      <c r="A16" s="29">
        <v>6</v>
      </c>
      <c r="B16" s="20">
        <v>221</v>
      </c>
      <c r="C16" s="21" t="str">
        <f>IF(B16=0," ",VLOOKUP(B16,[1]Спортсмены!B$1:H$65536,2,FALSE))</f>
        <v>Кокин Артём</v>
      </c>
      <c r="D16" s="27">
        <f>IF(B16=0," ",VLOOKUP($B16,[1]Спортсмены!$B$1:$H$65536,3,FALSE))</f>
        <v>34786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Костромская</v>
      </c>
      <c r="G16" s="21" t="str">
        <f>IF(B16=0," ",VLOOKUP($B16,[1]Спортсмены!$B$1:$H$65536,6,FALSE))</f>
        <v>Кострома, КОСДЮСШОР</v>
      </c>
      <c r="H16" s="31"/>
      <c r="I16" s="31">
        <v>6.4062500000000003E-4</v>
      </c>
      <c r="J16" s="77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2р</v>
      </c>
      <c r="K16" s="26">
        <v>13</v>
      </c>
      <c r="L16" s="21" t="str">
        <f>IF(B16=0," ",VLOOKUP($B16,[1]Спортсмены!$B$1:$H$65536,7,FALSE))</f>
        <v>Дружков А.Н.</v>
      </c>
    </row>
    <row r="17" spans="1:12">
      <c r="A17" s="29">
        <v>7</v>
      </c>
      <c r="B17" s="20">
        <v>308</v>
      </c>
      <c r="C17" s="21" t="str">
        <f>IF(B17=0," ",VLOOKUP(B17,[1]Спортсмены!B$1:H$65536,2,FALSE))</f>
        <v>Шляпкин Евгений</v>
      </c>
      <c r="D17" s="23">
        <f>IF(B17=0," ",VLOOKUP($B17,[1]Спортсмены!$B$1:$H$65536,3,FALSE))</f>
        <v>1995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Вологодская</v>
      </c>
      <c r="G17" s="21" t="str">
        <f>IF(B17=0," ",VLOOKUP($B17,[1]Спортсмены!$B$1:$H$65536,6,FALSE))</f>
        <v>Череповец, ДЮСШ-2</v>
      </c>
      <c r="H17" s="31"/>
      <c r="I17" s="31">
        <v>6.462962962962964E-4</v>
      </c>
      <c r="J17" s="77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2р</v>
      </c>
      <c r="K17" s="26">
        <v>12</v>
      </c>
      <c r="L17" s="21" t="str">
        <f>IF(B17=0," ",VLOOKUP($B17,[1]Спортсмены!$B$1:$H$65536,7,FALSE))</f>
        <v>Полторацкий С.В.</v>
      </c>
    </row>
    <row r="18" spans="1:12">
      <c r="A18" s="29">
        <v>8</v>
      </c>
      <c r="B18" s="32">
        <v>626</v>
      </c>
      <c r="C18" s="21" t="str">
        <f>IF(B18=0," ",VLOOKUP(B18,[1]Спортсмены!B$1:H$65536,2,FALSE))</f>
        <v>Кузнецов Михаил</v>
      </c>
      <c r="D18" s="23">
        <f>IF(B18=0," ",VLOOKUP($B18,[1]Спортсмены!$B$1:$H$65536,3,FALSE))</f>
        <v>1995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Вологодская</v>
      </c>
      <c r="G18" s="21" t="str">
        <f>IF(B18=0," ",VLOOKUP($B18,[1]Спортсмены!$B$1:$H$65536,6,FALSE))</f>
        <v>Шексна, ДЮСШ</v>
      </c>
      <c r="H18" s="31"/>
      <c r="I18" s="31">
        <v>6.4791666666666665E-4</v>
      </c>
      <c r="J18" s="77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2р</v>
      </c>
      <c r="K18" s="26">
        <v>11</v>
      </c>
      <c r="L18" s="21" t="str">
        <f>IF(B18=0," ",VLOOKUP($B18,[1]Спортсмены!$B$1:$H$65536,7,FALSE))</f>
        <v>Киселев В.Д.</v>
      </c>
    </row>
    <row r="19" spans="1:12">
      <c r="A19" s="29">
        <v>9</v>
      </c>
      <c r="B19" s="20">
        <v>462</v>
      </c>
      <c r="C19" s="21" t="str">
        <f>IF(B19=0," ",VLOOKUP(B19,[1]Спортсмены!B$1:H$65536,2,FALSE))</f>
        <v>Пахомов Олег</v>
      </c>
      <c r="D19" s="23">
        <f>IF(B19=0," ",VLOOKUP($B19,[1]Спортсмены!$B$1:$H$65536,3,FALSE))</f>
        <v>1995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Мурманская</v>
      </c>
      <c r="G19" s="21" t="str">
        <f>IF(B19=0," ",VLOOKUP($B19,[1]Спортсмены!$B$1:$H$65536,6,FALSE))</f>
        <v>Мурманск, СДЮСШОР-4</v>
      </c>
      <c r="H19" s="31"/>
      <c r="I19" s="31">
        <v>6.4803240740740739E-4</v>
      </c>
      <c r="J19" s="77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2р</v>
      </c>
      <c r="K19" s="26">
        <v>10</v>
      </c>
      <c r="L19" s="21" t="str">
        <f>IF(B19=0," ",VLOOKUP($B19,[1]Спортсмены!$B$1:$H$65536,7,FALSE))</f>
        <v>Игнатьева Л.А.</v>
      </c>
    </row>
    <row r="20" spans="1:12">
      <c r="A20" s="29">
        <v>10</v>
      </c>
      <c r="B20" s="20">
        <v>169</v>
      </c>
      <c r="C20" s="21" t="str">
        <f>IF(B20=0," ",VLOOKUP(B20,[1]Спортсмены!B$1:H$65536,2,FALSE))</f>
        <v>Полосков Антон</v>
      </c>
      <c r="D20" s="23">
        <f>IF(B20=0," ",VLOOKUP($B20,[1]Спортсмены!$B$1:$H$65536,3,FALSE))</f>
        <v>1995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Архангельская</v>
      </c>
      <c r="G20" s="21" t="str">
        <f>IF(B20=0," ",VLOOKUP($B20,[1]Спортсмены!$B$1:$H$65536,6,FALSE))</f>
        <v>Архангельск, ДЮСШ-1</v>
      </c>
      <c r="H20" s="31"/>
      <c r="I20" s="31">
        <v>6.5648148148148152E-4</v>
      </c>
      <c r="J20" s="77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2р</v>
      </c>
      <c r="K20" s="23" t="s">
        <v>31</v>
      </c>
      <c r="L20" s="21" t="str">
        <f>IF(B20=0," ",VLOOKUP($B20,[1]Спортсмены!$B$1:$H$65536,7,FALSE))</f>
        <v>Рудакова А.Г.</v>
      </c>
    </row>
    <row r="21" spans="1:12">
      <c r="A21" s="29">
        <v>11</v>
      </c>
      <c r="B21" s="109">
        <v>468</v>
      </c>
      <c r="C21" s="21" t="str">
        <f>IF(B21=0," ",VLOOKUP(B21,[1]Спортсмены!B$1:H$65536,2,FALSE))</f>
        <v>Фомичев Дмитрий</v>
      </c>
      <c r="D21" s="23">
        <f>IF(B21=0," ",VLOOKUP($B21,[1]Спортсмены!$B$1:$H$65536,3,FALSE))</f>
        <v>1996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Владимирская</v>
      </c>
      <c r="G21" s="21" t="str">
        <f>IF(B21=0," ",VLOOKUP($B21,[1]Спортсмены!$B$1:$H$65536,6,FALSE))</f>
        <v>Муром, КСДЮСШОР</v>
      </c>
      <c r="H21" s="31"/>
      <c r="I21" s="31">
        <v>6.7615740740740744E-4</v>
      </c>
      <c r="J21" s="77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3р</v>
      </c>
      <c r="K21" s="26">
        <v>9</v>
      </c>
      <c r="L21" s="21" t="str">
        <f>IF(B21=0," ",VLOOKUP($B21,[1]Спортсмены!$B$1:$H$65536,7,FALSE))</f>
        <v>Салов С.Г.</v>
      </c>
    </row>
    <row r="22" spans="1:12">
      <c r="A22" s="29">
        <v>12</v>
      </c>
      <c r="B22" s="109">
        <v>623</v>
      </c>
      <c r="C22" s="21" t="str">
        <f>IF(B22=0," ",VLOOKUP(B22,[1]Спортсмены!B$1:H$65536,2,FALSE))</f>
        <v>Груничев Илья</v>
      </c>
      <c r="D22" s="23">
        <f>IF(B22=0," ",VLOOKUP($B22,[1]Спортсмены!$B$1:$H$65536,3,FALSE))</f>
        <v>1997</v>
      </c>
      <c r="E22" s="23" t="str">
        <f>IF(B22=0," ",IF(VLOOKUP($B22,[1]Спортсмены!$B$1:$H$65536,4,FALSE)=0," ",VLOOKUP($B22,[1]Спортсмены!$B$1:$H$65536,4,FALSE)))</f>
        <v>3р</v>
      </c>
      <c r="F22" s="21" t="str">
        <f>IF(B22=0," ",VLOOKUP($B22,[1]Спортсмены!$B$1:$H$65536,5,FALSE))</f>
        <v>Вологодская</v>
      </c>
      <c r="G22" s="21" t="str">
        <f>IF(B22=0," ",VLOOKUP($B22,[1]Спортсмены!$B$1:$H$65536,6,FALSE))</f>
        <v>Шексна, ДЮСШ</v>
      </c>
      <c r="H22" s="31"/>
      <c r="I22" s="114">
        <v>7.144675925925925E-4</v>
      </c>
      <c r="J22" s="77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1юр</v>
      </c>
      <c r="K22" s="23" t="s">
        <v>31</v>
      </c>
      <c r="L22" s="21" t="str">
        <f>IF(B22=0," ",VLOOKUP($B22,[1]Спортсмены!$B$1:$H$65536,7,FALSE))</f>
        <v>Киселев В.Д.</v>
      </c>
    </row>
    <row r="23" spans="1:12">
      <c r="A23" s="29"/>
      <c r="B23" s="109">
        <v>302</v>
      </c>
      <c r="C23" s="21" t="str">
        <f>IF(B23=0," ",VLOOKUP(B23,[1]Спортсмены!B$1:H$65536,2,FALSE))</f>
        <v>Чистяков Герман</v>
      </c>
      <c r="D23" s="23">
        <f>IF(B23=0," ",VLOOKUP($B23,[1]Спортсмены!$B$1:$H$65536,3,FALSE))</f>
        <v>1995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Вологодская</v>
      </c>
      <c r="G23" s="21" t="str">
        <f>IF(B23=0," ",VLOOKUP($B23,[1]Спортсмены!$B$1:$H$65536,6,FALSE))</f>
        <v>Череповец, ДЮСШ-2</v>
      </c>
      <c r="H23" s="33" t="s">
        <v>45</v>
      </c>
      <c r="I23" s="115" t="s">
        <v>79</v>
      </c>
      <c r="J23" s="77"/>
      <c r="K23" s="26">
        <v>0</v>
      </c>
      <c r="L23" s="21" t="str">
        <f>IF(B23=0," ",VLOOKUP($B23,[1]Спортсмены!$B$1:$H$65536,7,FALSE))</f>
        <v>Боголюбов В.Л.</v>
      </c>
    </row>
    <row r="24" spans="1:12">
      <c r="A24" s="29"/>
      <c r="B24" s="109">
        <v>464</v>
      </c>
      <c r="C24" s="21" t="str">
        <f>IF(B24=0," ",VLOOKUP(B24,[1]Спортсмены!B$1:H$65536,2,FALSE))</f>
        <v>Стекольников Максим</v>
      </c>
      <c r="D24" s="23">
        <f>IF(B24=0," ",VLOOKUP($B24,[1]Спортсмены!$B$1:$H$65536,3,FALSE))</f>
        <v>1995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Владимирская</v>
      </c>
      <c r="G24" s="21" t="str">
        <f>IF(B24=0," ",VLOOKUP($B24,[1]Спортсмены!$B$1:$H$65536,6,FALSE))</f>
        <v>Муром, ДСО "Верба"</v>
      </c>
      <c r="H24" s="33" t="s">
        <v>45</v>
      </c>
      <c r="I24" s="115" t="s">
        <v>79</v>
      </c>
      <c r="J24" s="77"/>
      <c r="K24" s="26">
        <v>0</v>
      </c>
      <c r="L24" s="21" t="str">
        <f>IF(B24=0," ",VLOOKUP($B24,[1]Спортсмены!$B$1:$H$65536,7,FALSE))</f>
        <v>Ермишин М.М.</v>
      </c>
    </row>
    <row r="25" spans="1:12" ht="15.75" thickBo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 ht="23.25" thickTop="1">
      <c r="A26" s="382" t="s">
        <v>1</v>
      </c>
      <c r="B26" s="382"/>
      <c r="C26" s="382"/>
      <c r="D26" s="382"/>
      <c r="E26" s="382"/>
      <c r="F26" s="382"/>
      <c r="G26" s="382"/>
      <c r="H26" s="382"/>
      <c r="I26" s="382"/>
      <c r="J26" s="382"/>
      <c r="K26" s="382"/>
      <c r="L26" s="382"/>
    </row>
    <row r="27" spans="1:12" ht="20.25">
      <c r="A27" s="383" t="s">
        <v>3</v>
      </c>
      <c r="B27" s="383"/>
      <c r="C27" s="383"/>
      <c r="D27" s="383"/>
      <c r="E27" s="383"/>
      <c r="F27" s="383"/>
      <c r="G27" s="383"/>
      <c r="H27" s="383"/>
      <c r="I27" s="383"/>
      <c r="J27" s="383"/>
      <c r="K27" s="383"/>
      <c r="L27" s="383"/>
    </row>
    <row r="28" spans="1:12" ht="18">
      <c r="A28" s="1" t="s">
        <v>114</v>
      </c>
      <c r="B28" s="2"/>
      <c r="C28" s="2"/>
      <c r="D28" s="2"/>
      <c r="E28" s="2"/>
      <c r="F28" s="2" t="s">
        <v>5</v>
      </c>
      <c r="G28" s="2"/>
      <c r="H28" s="2"/>
      <c r="I28" s="2"/>
      <c r="J28" s="2"/>
      <c r="K28" s="2"/>
      <c r="L28" s="2"/>
    </row>
    <row r="29" spans="1:12" ht="15.75">
      <c r="A29" s="1" t="s">
        <v>115</v>
      </c>
      <c r="B29" s="3"/>
      <c r="C29" s="3"/>
      <c r="D29" s="3"/>
      <c r="E29" s="3"/>
      <c r="F29" s="384" t="s">
        <v>120</v>
      </c>
      <c r="G29" s="384"/>
      <c r="H29" s="3"/>
      <c r="I29"/>
      <c r="K29" s="4" t="s">
        <v>8</v>
      </c>
    </row>
    <row r="30" spans="1:12">
      <c r="A30" s="1" t="s">
        <v>116</v>
      </c>
      <c r="B30" s="4"/>
      <c r="C30" s="67"/>
      <c r="F30" s="1"/>
      <c r="G30" s="1"/>
      <c r="H30" s="6"/>
      <c r="I30" s="6"/>
      <c r="J30" s="6"/>
      <c r="K30" s="6" t="s">
        <v>10</v>
      </c>
      <c r="L30" s="105"/>
    </row>
    <row r="31" spans="1:12" ht="18.75">
      <c r="A31" s="7" t="s">
        <v>117</v>
      </c>
      <c r="B31" s="4"/>
      <c r="C31" s="4"/>
      <c r="E31" s="8"/>
      <c r="F31" s="1"/>
      <c r="G31" s="1"/>
      <c r="H31" s="8"/>
      <c r="I31" s="385" t="s">
        <v>106</v>
      </c>
      <c r="J31" s="385"/>
      <c r="K31" s="352"/>
      <c r="L31" s="105" t="s">
        <v>121</v>
      </c>
    </row>
    <row r="32" spans="1:12">
      <c r="A32" s="1" t="s">
        <v>119</v>
      </c>
      <c r="B32" s="96"/>
      <c r="C32" s="96"/>
      <c r="D32" s="76"/>
      <c r="E32" s="10"/>
      <c r="F32" s="1"/>
      <c r="G32" s="1"/>
      <c r="H32" s="11"/>
      <c r="I32" s="378"/>
      <c r="J32" s="378"/>
      <c r="K32" s="353"/>
      <c r="L32" s="6"/>
    </row>
    <row r="33" spans="1:12">
      <c r="A33" s="379" t="s">
        <v>17</v>
      </c>
      <c r="B33" s="379" t="s">
        <v>18</v>
      </c>
      <c r="C33" s="379" t="s">
        <v>19</v>
      </c>
      <c r="D33" s="372" t="s">
        <v>20</v>
      </c>
      <c r="E33" s="372" t="s">
        <v>21</v>
      </c>
      <c r="F33" s="372" t="s">
        <v>22</v>
      </c>
      <c r="G33" s="372" t="s">
        <v>23</v>
      </c>
      <c r="H33" s="380" t="s">
        <v>24</v>
      </c>
      <c r="I33" s="381"/>
      <c r="J33" s="379" t="s">
        <v>25</v>
      </c>
      <c r="K33" s="372" t="s">
        <v>26</v>
      </c>
      <c r="L33" s="374" t="s">
        <v>27</v>
      </c>
    </row>
    <row r="34" spans="1:12">
      <c r="A34" s="373"/>
      <c r="B34" s="373"/>
      <c r="C34" s="373"/>
      <c r="D34" s="373"/>
      <c r="E34" s="373"/>
      <c r="F34" s="373"/>
      <c r="G34" s="373"/>
      <c r="H34" s="392" t="s">
        <v>28</v>
      </c>
      <c r="I34" s="393"/>
      <c r="J34" s="373"/>
      <c r="K34" s="373"/>
      <c r="L34" s="375"/>
    </row>
    <row r="35" spans="1:12">
      <c r="A35" s="15"/>
      <c r="B35" s="15"/>
      <c r="C35" s="15"/>
      <c r="D35" s="16"/>
      <c r="E35" s="15"/>
      <c r="F35" s="389" t="s">
        <v>57</v>
      </c>
      <c r="G35" s="389"/>
      <c r="H35" s="33"/>
      <c r="I35" s="377"/>
      <c r="J35" s="377"/>
      <c r="K35" s="351"/>
      <c r="L35" s="46"/>
    </row>
    <row r="36" spans="1:12">
      <c r="A36" s="19">
        <v>1</v>
      </c>
      <c r="B36" s="109">
        <v>452</v>
      </c>
      <c r="C36" s="21" t="str">
        <f>IF(B36=0," ",VLOOKUP(B36,[1]Спортсмены!B$1:H$65536,2,FALSE))</f>
        <v>Миронов Евгений</v>
      </c>
      <c r="D36" s="23">
        <f>IF(B36=0," ",VLOOKUP($B36,[1]Спортсмены!$B$1:$H$65536,3,FALSE))</f>
        <v>1993</v>
      </c>
      <c r="E36" s="23" t="str">
        <f>IF(B36=0," ",IF(VLOOKUP($B36,[1]Спортсмены!$B$1:$H$65536,4,FALSE)=0," ",VLOOKUP($B36,[1]Спортсмены!$B$1:$H$65536,4,FALSE)))</f>
        <v>КМС</v>
      </c>
      <c r="F36" s="21" t="str">
        <f>IF(B36=0," ",VLOOKUP($B36,[1]Спортсмены!$B$1:$H$65536,5,FALSE))</f>
        <v>Мурманская</v>
      </c>
      <c r="G36" s="21" t="str">
        <f>IF(B36=0," ",VLOOKUP($B36,[1]Спортсмены!$B$1:$H$65536,6,FALSE))</f>
        <v>Мурманск, СДЮСШОР-4</v>
      </c>
      <c r="H36" s="31"/>
      <c r="I36" s="118">
        <v>5.9074074074074074E-4</v>
      </c>
      <c r="J36" s="23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1р</v>
      </c>
      <c r="K36" s="26">
        <v>20</v>
      </c>
      <c r="L36" s="21" t="str">
        <f>IF(B36=0," ",VLOOKUP($B36,[1]Спортсмены!$B$1:$H$65536,7,FALSE))</f>
        <v>Кацан Т.Н.</v>
      </c>
    </row>
    <row r="37" spans="1:12">
      <c r="A37" s="19">
        <v>2</v>
      </c>
      <c r="B37" s="109">
        <v>436</v>
      </c>
      <c r="C37" s="21" t="str">
        <f>IF(B37=0," ",VLOOKUP(B37,[1]Спортсмены!B$1:H$65536,2,FALSE))</f>
        <v>Уваров Станислав</v>
      </c>
      <c r="D37" s="23">
        <f>IF(B37=0," ",VLOOKUP($B37,[1]Спортсмены!$B$1:$H$65536,3,FALSE))</f>
        <v>1993</v>
      </c>
      <c r="E37" s="23" t="str">
        <f>IF(B37=0," ",IF(VLOOKUP($B37,[1]Спортсмены!$B$1:$H$65536,4,FALSE)=0," ",VLOOKUP($B37,[1]Спортсмены!$B$1:$H$65536,4,FALSE)))</f>
        <v>1р</v>
      </c>
      <c r="F37" s="21" t="str">
        <f>IF(B37=0," ",VLOOKUP($B37,[1]Спортсмены!$B$1:$H$65536,5,FALSE))</f>
        <v>Новгородская</v>
      </c>
      <c r="G37" s="21" t="str">
        <f>IF(B37=0," ",VLOOKUP($B37,[1]Спортсмены!$B$1:$H$65536,6,FALSE))</f>
        <v>Великий Новгород, ДЮСШ</v>
      </c>
      <c r="H37" s="31"/>
      <c r="I37" s="118">
        <v>6.0104166666666672E-4</v>
      </c>
      <c r="J37" s="23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1р</v>
      </c>
      <c r="K37" s="26">
        <v>17</v>
      </c>
      <c r="L37" s="21" t="str">
        <f>IF(B37=0," ",VLOOKUP($B37,[1]Спортсмены!$B$1:$H$65536,7,FALSE))</f>
        <v>Савенков П.А.</v>
      </c>
    </row>
    <row r="38" spans="1:12">
      <c r="A38" s="19">
        <v>3</v>
      </c>
      <c r="B38" s="20">
        <v>207</v>
      </c>
      <c r="C38" s="21" t="str">
        <f>IF(B38=0," ",VLOOKUP(B38,[1]Спортсмены!B$1:H$65536,2,FALSE))</f>
        <v>Сироткин Николай</v>
      </c>
      <c r="D38" s="27">
        <f>IF(B38=0," ",VLOOKUP($B38,[1]Спортсмены!$B$1:$H$65536,3,FALSE))</f>
        <v>33996</v>
      </c>
      <c r="E38" s="23" t="str">
        <f>IF(B38=0," ",IF(VLOOKUP($B38,[1]Спортсмены!$B$1:$H$65536,4,FALSE)=0," ",VLOOKUP($B38,[1]Спортсмены!$B$1:$H$65536,4,FALSE)))</f>
        <v>1р</v>
      </c>
      <c r="F38" s="21" t="str">
        <f>IF(B38=0," ",VLOOKUP($B38,[1]Спортсмены!$B$1:$H$65536,5,FALSE))</f>
        <v>Костромская</v>
      </c>
      <c r="G38" s="21" t="str">
        <f>IF(B38=0," ",VLOOKUP($B38,[1]Спортсмены!$B$1:$H$65536,6,FALSE))</f>
        <v>Кострома, КОСДЮСШОР</v>
      </c>
      <c r="H38" s="31"/>
      <c r="I38" s="118">
        <v>6.0671296296296298E-4</v>
      </c>
      <c r="J38" s="23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1р</v>
      </c>
      <c r="K38" s="16">
        <v>15</v>
      </c>
      <c r="L38" s="21" t="str">
        <f>IF(B38=0," ",VLOOKUP($B38,[1]Спортсмены!$B$1:$H$65536,7,FALSE))</f>
        <v>Дружков А.Н.</v>
      </c>
    </row>
    <row r="39" spans="1:12">
      <c r="A39" s="52">
        <v>4</v>
      </c>
      <c r="B39" s="20">
        <v>291</v>
      </c>
      <c r="C39" s="21" t="str">
        <f>IF(B39=0," ",VLOOKUP(B39,[1]Спортсмены!B$1:H$65536,2,FALSE))</f>
        <v>Икконен Илья</v>
      </c>
      <c r="D39" s="23">
        <f>IF(B39=0," ",VLOOKUP($B39,[1]Спортсмены!$B$1:$H$65536,3,FALSE))</f>
        <v>1994</v>
      </c>
      <c r="E39" s="23" t="str">
        <f>IF(B39=0," ",IF(VLOOKUP($B39,[1]Спортсмены!$B$1:$H$65536,4,FALSE)=0," ",VLOOKUP($B39,[1]Спортсмены!$B$1:$H$65536,4,FALSE)))</f>
        <v>1р</v>
      </c>
      <c r="F39" s="21" t="str">
        <f>IF(B39=0," ",VLOOKUP($B39,[1]Спортсмены!$B$1:$H$65536,5,FALSE))</f>
        <v>Вологодская</v>
      </c>
      <c r="G39" s="21" t="str">
        <f>IF(B39=0," ",VLOOKUP($B39,[1]Спортсмены!$B$1:$H$65536,6,FALSE))</f>
        <v>Череповец, ДЮСШ-2</v>
      </c>
      <c r="H39" s="31"/>
      <c r="I39" s="118">
        <v>6.076388888888889E-4</v>
      </c>
      <c r="J39" s="23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1р</v>
      </c>
      <c r="K39" s="16">
        <v>14</v>
      </c>
      <c r="L39" s="21" t="str">
        <f>IF(B39=0," ",VLOOKUP($B39,[1]Спортсмены!$B$1:$H$65536,7,FALSE))</f>
        <v>Столбова О.В., Лебедев А.В.</v>
      </c>
    </row>
    <row r="40" spans="1:12">
      <c r="A40" s="52">
        <v>5</v>
      </c>
      <c r="B40" s="20">
        <v>391</v>
      </c>
      <c r="C40" s="21" t="str">
        <f>IF(B40=0," ",VLOOKUP(B40,[1]Спортсмены!B$1:H$65536,2,FALSE))</f>
        <v>Лавров Александр</v>
      </c>
      <c r="D40" s="23">
        <f>IF(B40=0," ",VLOOKUP($B40,[1]Спортсмены!$B$1:$H$65536,3,FALSE))</f>
        <v>1993</v>
      </c>
      <c r="E40" s="23" t="str">
        <f>IF(B40=0," ",IF(VLOOKUP($B40,[1]Спортсмены!$B$1:$H$65536,4,FALSE)=0," ",VLOOKUP($B40,[1]Спортсмены!$B$1:$H$65536,4,FALSE)))</f>
        <v>1р</v>
      </c>
      <c r="F40" s="21" t="str">
        <f>IF(B40=0," ",VLOOKUP($B40,[1]Спортсмены!$B$1:$H$65536,5,FALSE))</f>
        <v>респ-ка Коми</v>
      </c>
      <c r="G40" s="21" t="str">
        <f>IF(B40=0," ",VLOOKUP($B40,[1]Спортсмены!$B$1:$H$65536,6,FALSE))</f>
        <v>Сыктывкар, КДЮСШ-1</v>
      </c>
      <c r="H40" s="31"/>
      <c r="I40" s="118">
        <v>6.0787037037037049E-4</v>
      </c>
      <c r="J40" s="23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1р</v>
      </c>
      <c r="K40" s="16">
        <v>13</v>
      </c>
      <c r="L40" s="21" t="str">
        <f>IF(B40=0," ",VLOOKUP($B40,[1]Спортсмены!$B$1:$H$65536,7,FALSE))</f>
        <v>Углова С.И.</v>
      </c>
    </row>
    <row r="41" spans="1:12">
      <c r="A41" s="52">
        <v>6</v>
      </c>
      <c r="B41" s="20">
        <v>361</v>
      </c>
      <c r="C41" s="21" t="str">
        <f>IF(B41=0," ",VLOOKUP(B41,[1]Спортсмены!B$1:H$65536,2,FALSE))</f>
        <v>Сосин Максим</v>
      </c>
      <c r="D41" s="27">
        <f>IF(B41=0," ",VLOOKUP($B41,[1]Спортсмены!$B$1:$H$65536,3,FALSE))</f>
        <v>34319</v>
      </c>
      <c r="E41" s="23" t="str">
        <f>IF(B41=0," ",IF(VLOOKUP($B41,[1]Спортсмены!$B$1:$H$65536,4,FALSE)=0," ",VLOOKUP($B41,[1]Спортсмены!$B$1:$H$65536,4,FALSE)))</f>
        <v>1р</v>
      </c>
      <c r="F41" s="21" t="str">
        <f>IF(B41=0," ",VLOOKUP($B41,[1]Спортсмены!$B$1:$H$65536,5,FALSE))</f>
        <v>Ивановская</v>
      </c>
      <c r="G41" s="21" t="str">
        <f>IF(B41=0," ",VLOOKUP($B41,[1]Спортсмены!$B$1:$H$65536,6,FALSE))</f>
        <v>Иваново, Профсоюзы</v>
      </c>
      <c r="H41" s="31"/>
      <c r="I41" s="118">
        <v>6.1006944444444444E-4</v>
      </c>
      <c r="J41" s="23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1р</v>
      </c>
      <c r="K41" s="15" t="s">
        <v>31</v>
      </c>
      <c r="L41" s="21" t="str">
        <f>IF(B41=0," ",VLOOKUP($B41,[1]Спортсмены!$B$1:$H$65536,7,FALSE))</f>
        <v>Магницкий М.В.</v>
      </c>
    </row>
    <row r="42" spans="1:12">
      <c r="A42" s="52">
        <v>7</v>
      </c>
      <c r="B42" s="56">
        <v>192</v>
      </c>
      <c r="C42" s="21" t="str">
        <f>IF(B42=0," ",VLOOKUP(B42,[1]Спортсмены!B$1:H$65536,2,FALSE))</f>
        <v>Ткаченко Максим</v>
      </c>
      <c r="D42" s="27">
        <f>IF(B42=0," ",VLOOKUP($B42,[1]Спортсмены!$B$1:$H$65536,3,FALSE))</f>
        <v>34610</v>
      </c>
      <c r="E42" s="23" t="str">
        <f>IF(B42=0," ",IF(VLOOKUP($B42,[1]Спортсмены!$B$1:$H$65536,4,FALSE)=0," ",VLOOKUP($B42,[1]Спортсмены!$B$1:$H$65536,4,FALSE)))</f>
        <v>1р</v>
      </c>
      <c r="F42" s="21" t="str">
        <f>IF(B42=0," ",VLOOKUP($B42,[1]Спортсмены!$B$1:$H$65536,5,FALSE))</f>
        <v>Калининградская</v>
      </c>
      <c r="G42" s="21" t="str">
        <f>IF(B42=0," ",VLOOKUP($B42,[1]Спортсмены!$B$1:$H$65536,6,FALSE))</f>
        <v>Калининград, СДЮСШОР-4</v>
      </c>
      <c r="H42" s="31"/>
      <c r="I42" s="118">
        <v>6.1249999999999998E-4</v>
      </c>
      <c r="J42" s="23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1р</v>
      </c>
      <c r="K42" s="16">
        <v>12</v>
      </c>
      <c r="L42" s="21" t="str">
        <f>IF(B42=0," ",VLOOKUP($B42,[1]Спортсмены!$B$1:$H$65536,7,FALSE))</f>
        <v>Лещинский В.В., Антунович Г.П.</v>
      </c>
    </row>
    <row r="43" spans="1:12">
      <c r="A43" s="52">
        <v>8</v>
      </c>
      <c r="B43" s="20">
        <v>480</v>
      </c>
      <c r="C43" s="21" t="str">
        <f>IF(B43=0," ",VLOOKUP(B43,[1]Спортсмены!B$1:H$65536,2,FALSE))</f>
        <v>Курицын Иван</v>
      </c>
      <c r="D43" s="23">
        <f>IF(B43=0," ",VLOOKUP($B43,[1]Спортсмены!$B$1:$H$65536,3,FALSE))</f>
        <v>1994</v>
      </c>
      <c r="E43" s="23" t="str">
        <f>IF(B43=0," ",IF(VLOOKUP($B43,[1]Спортсмены!$B$1:$H$65536,4,FALSE)=0," ",VLOOKUP($B43,[1]Спортсмены!$B$1:$H$65536,4,FALSE)))</f>
        <v>1р</v>
      </c>
      <c r="F43" s="21" t="str">
        <f>IF(B43=0," ",VLOOKUP($B43,[1]Спортсмены!$B$1:$H$65536,5,FALSE))</f>
        <v>Владимирская</v>
      </c>
      <c r="G43" s="21" t="str">
        <f>IF(B43=0," ",VLOOKUP($B43,[1]Спортсмены!$B$1:$H$65536,6,FALSE))</f>
        <v>Муром, ДСО "Ока"</v>
      </c>
      <c r="H43" s="31"/>
      <c r="I43" s="118">
        <v>6.1435185185185182E-4</v>
      </c>
      <c r="J43" s="23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1р</v>
      </c>
      <c r="K43" s="16">
        <v>11</v>
      </c>
      <c r="L43" s="21" t="str">
        <f>IF(B43=0," ",VLOOKUP($B43,[1]Спортсмены!$B$1:$H$65536,7,FALSE))</f>
        <v>Малярик К.Е.</v>
      </c>
    </row>
    <row r="44" spans="1:12">
      <c r="A44" s="52">
        <v>9</v>
      </c>
      <c r="B44" s="20">
        <v>368</v>
      </c>
      <c r="C44" s="21" t="str">
        <f>IF(B44=0," ",VLOOKUP(B44,[1]Спортсмены!B$1:H$65536,2,FALSE))</f>
        <v>Артамонов Сергей</v>
      </c>
      <c r="D44" s="27">
        <f>IF(B44=0," ",VLOOKUP($B44,[1]Спортсмены!$B$1:$H$65536,3,FALSE))</f>
        <v>34677</v>
      </c>
      <c r="E44" s="23" t="str">
        <f>IF(B44=0," ",IF(VLOOKUP($B44,[1]Спортсмены!$B$1:$H$65536,4,FALSE)=0," ",VLOOKUP($B44,[1]Спортсмены!$B$1:$H$65536,4,FALSE)))</f>
        <v>2р</v>
      </c>
      <c r="F44" s="21" t="str">
        <f>IF(B44=0," ",VLOOKUP($B44,[1]Спортсмены!$B$1:$H$65536,5,FALSE))</f>
        <v>Псковская</v>
      </c>
      <c r="G44" s="21" t="str">
        <f>IF(B44=0," ",VLOOKUP($B44,[1]Спортсмены!$B$1:$H$65536,6,FALSE))</f>
        <v>Великие Луки, ДЮСШ-1 "Атлетика"</v>
      </c>
      <c r="H44" s="31"/>
      <c r="I44" s="118">
        <v>6.1446759259259256E-4</v>
      </c>
      <c r="J44" s="23" t="str">
        <f>IF(I44=0," ",IF(I44&lt;=[1]Разряды!$D$6,[1]Разряды!$D$3,IF(I44&lt;=[1]Разряды!$E$6,[1]Разряды!$E$3,IF(I44&lt;=[1]Разряды!$F$6,[1]Разряды!$F$3,IF(I44&lt;=[1]Разряды!$G$6,[1]Разряды!$G$3,IF(I44&lt;=[1]Разряды!$H$6,[1]Разряды!$H$3,IF(I44&lt;=[1]Разряды!$I$6,[1]Разряды!$I$3,IF(I44&lt;=[1]Разряды!$J$6,[1]Разряды!$J$3,"б/р"))))))))</f>
        <v>1р</v>
      </c>
      <c r="K44" s="16">
        <v>10</v>
      </c>
      <c r="L44" s="21" t="str">
        <f>IF(B44=0," ",VLOOKUP($B44,[1]Спортсмены!$B$1:$H$65536,7,FALSE))</f>
        <v>Ершов В.Ю.</v>
      </c>
    </row>
    <row r="45" spans="1:12">
      <c r="A45" s="52">
        <v>10</v>
      </c>
      <c r="B45" s="52">
        <v>166</v>
      </c>
      <c r="C45" s="21" t="str">
        <f>IF(B45=0," ",VLOOKUP(B45,[1]Спортсмены!B$1:H$65536,2,FALSE))</f>
        <v>Опарин Максим</v>
      </c>
      <c r="D45" s="27">
        <f>IF(B45=0," ",VLOOKUP($B45,[1]Спортсмены!$B$1:$H$65536,3,FALSE))</f>
        <v>34304</v>
      </c>
      <c r="E45" s="23" t="str">
        <f>IF(B45=0," ",IF(VLOOKUP($B45,[1]Спортсмены!$B$1:$H$65536,4,FALSE)=0," ",VLOOKUP($B45,[1]Спортсмены!$B$1:$H$65536,4,FALSE)))</f>
        <v>2р</v>
      </c>
      <c r="F45" s="21" t="str">
        <f>IF(B45=0," ",VLOOKUP($B45,[1]Спортсмены!$B$1:$H$65536,5,FALSE))</f>
        <v>Архангельская</v>
      </c>
      <c r="G45" s="21" t="str">
        <f>IF(B45=0," ",VLOOKUP($B45,[1]Спортсмены!$B$1:$H$65536,6,FALSE))</f>
        <v>Архангельск, ГСУ "Поморье"</v>
      </c>
      <c r="H45" s="31"/>
      <c r="I45" s="118">
        <v>6.1550925925925922E-4</v>
      </c>
      <c r="J45" s="23" t="str">
        <f>IF(I45=0," ",IF(I45&lt;=[1]Разряды!$D$6,[1]Разряды!$D$3,IF(I45&lt;=[1]Разряды!$E$6,[1]Разряды!$E$3,IF(I45&lt;=[1]Разряды!$F$6,[1]Разряды!$F$3,IF(I45&lt;=[1]Разряды!$G$6,[1]Разряды!$G$3,IF(I45&lt;=[1]Разряды!$H$6,[1]Разряды!$H$3,IF(I45&lt;=[1]Разряды!$I$6,[1]Разряды!$I$3,IF(I45&lt;=[1]Разряды!$J$6,[1]Разряды!$J$3,"б/р"))))))))</f>
        <v>2р</v>
      </c>
      <c r="K45" s="16">
        <v>9</v>
      </c>
      <c r="L45" s="21" t="str">
        <f>IF(B45=0," ",VLOOKUP($B45,[1]Спортсмены!$B$1:$H$65536,7,FALSE))</f>
        <v>Мосеев А.А.</v>
      </c>
    </row>
    <row r="46" spans="1:12">
      <c r="A46" s="52">
        <v>11</v>
      </c>
      <c r="B46" s="20">
        <v>292</v>
      </c>
      <c r="C46" s="21" t="str">
        <f>IF(B46=0," ",VLOOKUP(B46,[1]Спортсмены!B$1:H$65536,2,FALSE))</f>
        <v>Маликов Евгений</v>
      </c>
      <c r="D46" s="23">
        <f>IF(B46=0," ",VLOOKUP($B46,[1]Спортсмены!$B$1:$H$65536,3,FALSE))</f>
        <v>1994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Вологодская</v>
      </c>
      <c r="G46" s="21" t="str">
        <f>IF(B46=0," ",VLOOKUP($B46,[1]Спортсмены!$B$1:$H$65536,6,FALSE))</f>
        <v>Череповец, ДЮСШ-2</v>
      </c>
      <c r="H46" s="31"/>
      <c r="I46" s="118">
        <v>6.2407407407407409E-4</v>
      </c>
      <c r="J46" s="23" t="str">
        <f>IF(I46=0," ",IF(I46&lt;=[1]Разряды!$D$6,[1]Разряды!$D$3,IF(I46&lt;=[1]Разряды!$E$6,[1]Разряды!$E$3,IF(I46&lt;=[1]Разряды!$F$6,[1]Разряды!$F$3,IF(I46&lt;=[1]Разряды!$G$6,[1]Разряды!$G$3,IF(I46&lt;=[1]Разряды!$H$6,[1]Разряды!$H$3,IF(I46&lt;=[1]Разряды!$I$6,[1]Разряды!$I$3,IF(I46&lt;=[1]Разряды!$J$6,[1]Разряды!$J$3,"б/р"))))))))</f>
        <v>2р</v>
      </c>
      <c r="K46" s="16">
        <v>8</v>
      </c>
      <c r="L46" s="21" t="str">
        <f>IF(B46=0," ",VLOOKUP($B46,[1]Спортсмены!$B$1:$H$65536,7,FALSE))</f>
        <v>Полторацкий С.В.</v>
      </c>
    </row>
    <row r="47" spans="1:12">
      <c r="A47" s="52">
        <v>12</v>
      </c>
      <c r="B47" s="20">
        <v>386</v>
      </c>
      <c r="C47" s="21" t="str">
        <f>IF(B47=0," ",VLOOKUP(B47,[1]Спортсмены!B$1:H$65536,2,FALSE))</f>
        <v>Шадрин Яков</v>
      </c>
      <c r="D47" s="23">
        <f>IF(B47=0," ",VLOOKUP($B47,[1]Спортсмены!$B$1:$H$65536,3,FALSE))</f>
        <v>1993</v>
      </c>
      <c r="E47" s="23" t="str">
        <f>IF(B47=0," ",IF(VLOOKUP($B47,[1]Спортсмены!$B$1:$H$65536,4,FALSE)=0," ",VLOOKUP($B47,[1]Спортсмены!$B$1:$H$65536,4,FALSE)))</f>
        <v>2р</v>
      </c>
      <c r="F47" s="21" t="str">
        <f>IF(B47=0," ",VLOOKUP($B47,[1]Спортсмены!$B$1:$H$65536,5,FALSE))</f>
        <v>респ-ка Коми</v>
      </c>
      <c r="G47" s="21" t="str">
        <f>IF(B47=0," ",VLOOKUP($B47,[1]Спортсмены!$B$1:$H$65536,6,FALSE))</f>
        <v>Сыктывкар, КДЮСШ-1</v>
      </c>
      <c r="H47" s="31"/>
      <c r="I47" s="118">
        <v>6.3263888888888886E-4</v>
      </c>
      <c r="J47" s="23" t="str">
        <f>IF(I47=0," ",IF(I47&lt;=[1]Разряды!$D$6,[1]Разряды!$D$3,IF(I47&lt;=[1]Разряды!$E$6,[1]Разряды!$E$3,IF(I47&lt;=[1]Разряды!$F$6,[1]Разряды!$F$3,IF(I47&lt;=[1]Разряды!$G$6,[1]Разряды!$G$3,IF(I47&lt;=[1]Разряды!$H$6,[1]Разряды!$H$3,IF(I47&lt;=[1]Разряды!$I$6,[1]Разряды!$I$3,IF(I47&lt;=[1]Разряды!$J$6,[1]Разряды!$J$3,"б/р"))))))))</f>
        <v>2р</v>
      </c>
      <c r="K47" s="16">
        <v>7</v>
      </c>
      <c r="L47" s="21" t="str">
        <f>IF(B47=0," ",VLOOKUP($B47,[1]Спортсмены!$B$1:$H$65536,7,FALSE))</f>
        <v>Панюкова Э.А.</v>
      </c>
    </row>
    <row r="48" spans="1:12">
      <c r="A48" s="52">
        <v>13</v>
      </c>
      <c r="B48" s="20">
        <v>301</v>
      </c>
      <c r="C48" s="21" t="str">
        <f>IF(B48=0," ",VLOOKUP(B48,[1]Спортсмены!B$1:H$65536,2,FALSE))</f>
        <v>Прокопов Дмитрий</v>
      </c>
      <c r="D48" s="23">
        <f>IF(B48=0," ",VLOOKUP($B48,[1]Спортсмены!$B$1:$H$65536,3,FALSE))</f>
        <v>1994</v>
      </c>
      <c r="E48" s="23" t="str">
        <f>IF(B48=0," ",IF(VLOOKUP($B48,[1]Спортсмены!$B$1:$H$65536,4,FALSE)=0," ",VLOOKUP($B48,[1]Спортсмены!$B$1:$H$65536,4,FALSE)))</f>
        <v>2р</v>
      </c>
      <c r="F48" s="21" t="str">
        <f>IF(B48=0," ",VLOOKUP($B48,[1]Спортсмены!$B$1:$H$65536,5,FALSE))</f>
        <v>Вологодская</v>
      </c>
      <c r="G48" s="21" t="str">
        <f>IF(B48=0," ",VLOOKUP($B48,[1]Спортсмены!$B$1:$H$65536,6,FALSE))</f>
        <v>Череповец, ДЮСШ-2</v>
      </c>
      <c r="H48" s="31"/>
      <c r="I48" s="118">
        <v>6.3321759259259266E-4</v>
      </c>
      <c r="J48" s="23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2р</v>
      </c>
      <c r="K48" s="16">
        <v>6</v>
      </c>
      <c r="L48" s="21" t="str">
        <f>IF(B48=0," ",VLOOKUP($B48,[1]Спортсмены!$B$1:$H$65536,7,FALSE))</f>
        <v>Полторацкий С.В., Дёмин А.М.</v>
      </c>
    </row>
    <row r="49" spans="1:12">
      <c r="A49" s="52">
        <v>14</v>
      </c>
      <c r="B49" s="20">
        <v>615</v>
      </c>
      <c r="C49" s="21" t="str">
        <f>IF(B49=0," ",VLOOKUP(B49,[1]Спортсмены!B$1:H$65536,2,FALSE))</f>
        <v>Кондрашов Егор</v>
      </c>
      <c r="D49" s="23">
        <f>IF(B49=0," ",VLOOKUP($B49,[1]Спортсмены!$B$1:$H$65536,3,FALSE))</f>
        <v>1993</v>
      </c>
      <c r="E49" s="23" t="str">
        <f>IF(B49=0," ",IF(VLOOKUP($B49,[1]Спортсмены!$B$1:$H$65536,4,FALSE)=0," ",VLOOKUP($B49,[1]Спортсмены!$B$1:$H$65536,4,FALSE)))</f>
        <v>2р</v>
      </c>
      <c r="F49" s="21" t="str">
        <f>IF(B49=0," ",VLOOKUP($B49,[1]Спортсмены!$B$1:$H$65536,5,FALSE))</f>
        <v>Владимирская</v>
      </c>
      <c r="G49" s="21" t="str">
        <f>IF(B49=0," ",VLOOKUP($B49,[1]Спортсмены!$B$1:$H$65536,6,FALSE))</f>
        <v>Владимир, СДЮСШОР-7</v>
      </c>
      <c r="H49" s="31"/>
      <c r="I49" s="118">
        <v>6.344907407407407E-4</v>
      </c>
      <c r="J49" s="23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2р</v>
      </c>
      <c r="K49" s="16">
        <v>5</v>
      </c>
      <c r="L49" s="21" t="str">
        <f>IF(B49=0," ",VLOOKUP($B49,[1]Спортсмены!$B$1:$H$65536,7,FALSE))</f>
        <v>Терещенко А.В.</v>
      </c>
    </row>
    <row r="50" spans="1:12">
      <c r="A50" s="52">
        <v>15</v>
      </c>
      <c r="B50" s="20">
        <v>300</v>
      </c>
      <c r="C50" s="21" t="str">
        <f>IF(B50=0," ",VLOOKUP(B50,[1]Спортсмены!B$1:H$65536,2,FALSE))</f>
        <v>Замякин Антон</v>
      </c>
      <c r="D50" s="23">
        <f>IF(B50=0," ",VLOOKUP($B50,[1]Спортсмены!$B$1:$H$65536,3,FALSE))</f>
        <v>1993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Вологодская</v>
      </c>
      <c r="G50" s="21" t="str">
        <f>IF(B50=0," ",VLOOKUP($B50,[1]Спортсмены!$B$1:$H$65536,6,FALSE))</f>
        <v>Череповец, ДЮСШ-2</v>
      </c>
      <c r="H50" s="31"/>
      <c r="I50" s="118">
        <v>6.4120370370370373E-4</v>
      </c>
      <c r="J50" s="23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2р</v>
      </c>
      <c r="K50" s="16">
        <v>4</v>
      </c>
      <c r="L50" s="21" t="str">
        <f>IF(B50=0," ",VLOOKUP($B50,[1]Спортсмены!$B$1:$H$65536,7,FALSE))</f>
        <v>Столбова О.В.</v>
      </c>
    </row>
    <row r="51" spans="1:12">
      <c r="A51" s="29"/>
      <c r="B51" s="20">
        <v>362</v>
      </c>
      <c r="C51" s="21" t="str">
        <f>IF(B51=0," ",VLOOKUP(B51,[1]Спортсмены!B$1:H$65536,2,FALSE))</f>
        <v>Никулин Василий</v>
      </c>
      <c r="D51" s="27">
        <f>IF(B51=0," ",VLOOKUP($B51,[1]Спортсмены!$B$1:$H$65536,3,FALSE))</f>
        <v>34204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Псковская</v>
      </c>
      <c r="G51" s="21" t="str">
        <f>IF(B51=0," ",VLOOKUP($B51,[1]Спортсмены!$B$1:$H$65536,6,FALSE))</f>
        <v>Великие Луки</v>
      </c>
      <c r="H51" s="31"/>
      <c r="I51" s="118" t="s">
        <v>80</v>
      </c>
      <c r="J51" s="23"/>
      <c r="K51" s="16">
        <v>0</v>
      </c>
      <c r="L51" s="21" t="str">
        <f>IF(B51=0," ",VLOOKUP($B51,[1]Спортсмены!$B$1:$H$65536,7,FALSE))</f>
        <v>Ершов В.Ю.</v>
      </c>
    </row>
    <row r="52" spans="1:12" ht="15.75" thickBot="1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ht="23.25" thickTop="1">
      <c r="A53" s="382" t="s">
        <v>1</v>
      </c>
      <c r="B53" s="382"/>
      <c r="C53" s="382"/>
      <c r="D53" s="382"/>
      <c r="E53" s="382"/>
      <c r="F53" s="382"/>
      <c r="G53" s="382"/>
      <c r="H53" s="382"/>
      <c r="I53" s="382"/>
      <c r="J53" s="382"/>
      <c r="K53" s="382"/>
      <c r="L53" s="382"/>
    </row>
    <row r="54" spans="1:12" ht="20.25">
      <c r="A54" s="383" t="s">
        <v>38</v>
      </c>
      <c r="B54" s="383"/>
      <c r="C54" s="383"/>
      <c r="D54" s="383"/>
      <c r="E54" s="383"/>
      <c r="F54" s="383"/>
      <c r="G54" s="383"/>
      <c r="H54" s="383"/>
      <c r="I54" s="383"/>
      <c r="J54" s="383"/>
      <c r="K54" s="383"/>
      <c r="L54" s="383"/>
    </row>
    <row r="55" spans="1:12" ht="18">
      <c r="A55" s="1"/>
      <c r="B55" s="2"/>
      <c r="C55" s="2"/>
      <c r="D55" s="2"/>
      <c r="E55" s="2"/>
      <c r="F55" s="2" t="s">
        <v>5</v>
      </c>
      <c r="G55" s="2"/>
      <c r="H55" s="2"/>
      <c r="I55" s="2"/>
      <c r="J55" s="2"/>
      <c r="K55" s="2"/>
      <c r="L55" s="2"/>
    </row>
    <row r="56" spans="1:12" ht="15.75">
      <c r="A56" s="1"/>
      <c r="B56" s="3"/>
      <c r="C56" s="3"/>
      <c r="D56" s="3"/>
      <c r="E56" s="3"/>
      <c r="F56" s="384" t="s">
        <v>103</v>
      </c>
      <c r="G56" s="384"/>
      <c r="H56" s="3"/>
      <c r="I56"/>
      <c r="K56" s="4" t="s">
        <v>8</v>
      </c>
    </row>
    <row r="57" spans="1:12">
      <c r="A57" s="1"/>
      <c r="B57" s="4"/>
      <c r="C57" s="67"/>
      <c r="F57" s="1"/>
      <c r="G57" s="1"/>
      <c r="H57" s="6"/>
      <c r="I57" s="6"/>
      <c r="J57" s="6"/>
      <c r="K57" s="6" t="s">
        <v>10</v>
      </c>
      <c r="L57" s="6"/>
    </row>
    <row r="58" spans="1:12" ht="18.75">
      <c r="A58" s="7"/>
      <c r="B58" s="4"/>
      <c r="C58" s="4"/>
      <c r="E58" s="8"/>
      <c r="F58" s="1"/>
      <c r="G58" s="1"/>
      <c r="H58" s="8"/>
      <c r="I58" s="385" t="s">
        <v>106</v>
      </c>
      <c r="J58" s="385"/>
      <c r="K58" s="352"/>
      <c r="L58" s="6" t="s">
        <v>122</v>
      </c>
    </row>
    <row r="59" spans="1:12">
      <c r="A59" s="1" t="s">
        <v>119</v>
      </c>
      <c r="B59" s="4"/>
      <c r="C59" s="4"/>
      <c r="D59" s="10"/>
      <c r="E59" s="10"/>
      <c r="F59" s="1"/>
      <c r="G59" s="1"/>
      <c r="H59" s="11"/>
      <c r="I59" s="378"/>
      <c r="J59" s="378"/>
      <c r="K59" s="353"/>
      <c r="L59" s="6"/>
    </row>
    <row r="60" spans="1:12">
      <c r="A60" s="379" t="s">
        <v>17</v>
      </c>
      <c r="B60" s="379" t="s">
        <v>18</v>
      </c>
      <c r="C60" s="379" t="s">
        <v>19</v>
      </c>
      <c r="D60" s="372" t="s">
        <v>20</v>
      </c>
      <c r="E60" s="372" t="s">
        <v>21</v>
      </c>
      <c r="F60" s="372" t="s">
        <v>22</v>
      </c>
      <c r="G60" s="372" t="s">
        <v>23</v>
      </c>
      <c r="H60" s="380" t="s">
        <v>24</v>
      </c>
      <c r="I60" s="381"/>
      <c r="J60" s="379" t="s">
        <v>25</v>
      </c>
      <c r="K60" s="372" t="s">
        <v>26</v>
      </c>
      <c r="L60" s="374" t="s">
        <v>27</v>
      </c>
    </row>
    <row r="61" spans="1:12">
      <c r="A61" s="373"/>
      <c r="B61" s="373"/>
      <c r="C61" s="373"/>
      <c r="D61" s="373"/>
      <c r="E61" s="373"/>
      <c r="F61" s="373"/>
      <c r="G61" s="373"/>
      <c r="H61" s="392" t="s">
        <v>28</v>
      </c>
      <c r="I61" s="393"/>
      <c r="J61" s="373"/>
      <c r="K61" s="373"/>
      <c r="L61" s="375"/>
    </row>
    <row r="62" spans="1:12">
      <c r="A62" s="15"/>
      <c r="B62" s="15"/>
      <c r="C62" s="15"/>
      <c r="D62" s="16"/>
      <c r="E62" s="15"/>
      <c r="F62" s="376" t="s">
        <v>61</v>
      </c>
      <c r="G62" s="376"/>
      <c r="H62" s="17"/>
      <c r="I62" s="18"/>
      <c r="J62" s="71"/>
      <c r="K62" s="71"/>
      <c r="L62" s="71"/>
    </row>
    <row r="63" spans="1:12">
      <c r="A63" s="19">
        <v>1</v>
      </c>
      <c r="B63" s="56">
        <v>489</v>
      </c>
      <c r="C63" s="21" t="str">
        <f>IF(B63=0," ",VLOOKUP(B63,[1]Спортсмены!B$1:H$65536,2,FALSE))</f>
        <v>Резников Никита</v>
      </c>
      <c r="D63" s="23">
        <f>IF(B63=0," ",VLOOKUP($B63,[1]Спортсмены!$B$1:$H$65536,3,FALSE))</f>
        <v>1992</v>
      </c>
      <c r="E63" s="23" t="str">
        <f>IF(B63=0," ",IF(VLOOKUP($B63,[1]Спортсмены!$B$1:$H$65536,4,FALSE)=0," ",VLOOKUP($B63,[1]Спортсмены!$B$1:$H$65536,4,FALSE)))</f>
        <v>КМС</v>
      </c>
      <c r="F63" s="21" t="str">
        <f>IF(B63=0," ",VLOOKUP($B63,[1]Спортсмены!$B$1:$H$65536,5,FALSE))</f>
        <v>Владимирская</v>
      </c>
      <c r="G63" s="21" t="str">
        <f>IF(B63=0," ",VLOOKUP($B63,[1]Спортсмены!$B$1:$H$65536,6,FALSE))</f>
        <v>Владимир, СДЮСШОР-7</v>
      </c>
      <c r="H63" s="31"/>
      <c r="I63" s="118">
        <v>5.7569444444444454E-4</v>
      </c>
      <c r="J63" s="23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кмс</v>
      </c>
      <c r="K63" s="26">
        <v>20</v>
      </c>
      <c r="L63" s="21" t="str">
        <f>IF(B63=0," ",VLOOKUP($B63,[1]Спортсмены!$B$1:$H$65536,7,FALSE))</f>
        <v>Судаков К.А., Бабайлова О.А.</v>
      </c>
    </row>
    <row r="64" spans="1:12">
      <c r="A64" s="19">
        <v>2</v>
      </c>
      <c r="B64" s="20">
        <v>364</v>
      </c>
      <c r="C64" s="21" t="str">
        <f>IF(B64=0," ",VLOOKUP(B64,[1]Спортсмены!B$1:H$65536,2,FALSE))</f>
        <v>Михайлов Виктор</v>
      </c>
      <c r="D64" s="27">
        <f>IF(B64=0," ",VLOOKUP($B64,[1]Спортсмены!$B$1:$H$65536,3,FALSE))</f>
        <v>32996</v>
      </c>
      <c r="E64" s="23" t="str">
        <f>IF(B64=0," ",IF(VLOOKUP($B64,[1]Спортсмены!$B$1:$H$65536,4,FALSE)=0," ",VLOOKUP($B64,[1]Спортсмены!$B$1:$H$65536,4,FALSE)))</f>
        <v>КМС</v>
      </c>
      <c r="F64" s="21" t="str">
        <f>IF(B64=0," ",VLOOKUP($B64,[1]Спортсмены!$B$1:$H$65536,5,FALSE))</f>
        <v>Псковская</v>
      </c>
      <c r="G64" s="21" t="str">
        <f>IF(B64=0," ",VLOOKUP($B64,[1]Спортсмены!$B$1:$H$65536,6,FALSE))</f>
        <v>Великие Луки</v>
      </c>
      <c r="H64" s="31"/>
      <c r="I64" s="118">
        <v>5.8518518518518522E-4</v>
      </c>
      <c r="J64" s="23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кмс</v>
      </c>
      <c r="K64" s="16">
        <v>17</v>
      </c>
      <c r="L64" s="21" t="str">
        <f>IF(B64=0," ",VLOOKUP($B64,[1]Спортсмены!$B$1:$H$65536,7,FALSE))</f>
        <v>Ершов В.Ю.</v>
      </c>
    </row>
    <row r="65" spans="1:12">
      <c r="A65" s="19">
        <v>3</v>
      </c>
      <c r="B65" s="52">
        <v>155</v>
      </c>
      <c r="C65" s="21" t="str">
        <f>IF(B65=0," ",VLOOKUP(B65,[1]Спортсмены!B$1:H$65536,2,FALSE))</f>
        <v>Буторин Александр</v>
      </c>
      <c r="D65" s="27">
        <f>IF(B65=0," ",VLOOKUP($B65,[1]Спортсмены!$B$1:$H$65536,3,FALSE))</f>
        <v>33378</v>
      </c>
      <c r="E65" s="23" t="str">
        <f>IF(B65=0," ",IF(VLOOKUP($B65,[1]Спортсмены!$B$1:$H$65536,4,FALSE)=0," ",VLOOKUP($B65,[1]Спортсмены!$B$1:$H$65536,4,FALSE)))</f>
        <v>КМС</v>
      </c>
      <c r="F65" s="21" t="str">
        <f>IF(B65=0," ",VLOOKUP($B65,[1]Спортсмены!$B$1:$H$65536,5,FALSE))</f>
        <v>Архангельская</v>
      </c>
      <c r="G65" s="21" t="str">
        <f>IF(B65=0," ",VLOOKUP($B65,[1]Спортсмены!$B$1:$H$65536,6,FALSE))</f>
        <v>Архангельск, САФУ</v>
      </c>
      <c r="H65" s="31"/>
      <c r="I65" s="118">
        <v>5.8969907407407419E-4</v>
      </c>
      <c r="J65" s="23" t="str">
        <f>IF(I65=0," ",IF(I65&lt;=[1]Разряды!$D$6,[1]Разряды!$D$3,IF(I65&lt;=[1]Разряды!$E$6,[1]Разряды!$E$3,IF(I65&lt;=[1]Разряды!$F$6,[1]Разряды!$F$3,IF(I65&lt;=[1]Разряды!$G$6,[1]Разряды!$G$3,IF(I65&lt;=[1]Разряды!$H$6,[1]Разряды!$H$3,IF(I65&lt;=[1]Разряды!$I$6,[1]Разряды!$I$3,IF(I65&lt;=[1]Разряды!$J$6,[1]Разряды!$J$3,"б/р"))))))))</f>
        <v>1р</v>
      </c>
      <c r="K65" s="15">
        <v>15</v>
      </c>
      <c r="L65" s="21" t="str">
        <f>IF(B65=0," ",VLOOKUP($B65,[1]Спортсмены!$B$1:$H$65536,7,FALSE))</f>
        <v>Мосеев А.А.</v>
      </c>
    </row>
    <row r="66" spans="1:12">
      <c r="A66" s="19">
        <v>3</v>
      </c>
      <c r="B66" s="56">
        <v>356</v>
      </c>
      <c r="C66" s="21" t="str">
        <f>IF(B66=0," ",VLOOKUP(B66,[1]Спортсмены!B$1:H$65536,2,FALSE))</f>
        <v>Розов Игорь</v>
      </c>
      <c r="D66" s="27">
        <f>IF(B66=0," ",VLOOKUP($B66,[1]Спортсмены!$B$1:$H$65536,3,FALSE))</f>
        <v>33290</v>
      </c>
      <c r="E66" s="23" t="str">
        <f>IF(B66=0," ",IF(VLOOKUP($B66,[1]Спортсмены!$B$1:$H$65536,4,FALSE)=0," ",VLOOKUP($B66,[1]Спортсмены!$B$1:$H$65536,4,FALSE)))</f>
        <v>1р</v>
      </c>
      <c r="F66" s="21" t="str">
        <f>IF(B66=0," ",VLOOKUP($B66,[1]Спортсмены!$B$1:$H$65536,5,FALSE))</f>
        <v>Ивановская</v>
      </c>
      <c r="G66" s="21" t="str">
        <f>IF(B66=0," ",VLOOKUP($B66,[1]Спортсмены!$B$1:$H$65536,6,FALSE))</f>
        <v>Иваново, Профсоюзы</v>
      </c>
      <c r="H66" s="31"/>
      <c r="I66" s="118">
        <v>5.8969907407407419E-4</v>
      </c>
      <c r="J66" s="23" t="str">
        <f>IF(I66=0," ",IF(I66&lt;=[1]Разряды!$D$6,[1]Разряды!$D$3,IF(I66&lt;=[1]Разряды!$E$6,[1]Разряды!$E$3,IF(I66&lt;=[1]Разряды!$F$6,[1]Разряды!$F$3,IF(I66&lt;=[1]Разряды!$G$6,[1]Разряды!$G$3,IF(I66&lt;=[1]Разряды!$H$6,[1]Разряды!$H$3,IF(I66&lt;=[1]Разряды!$I$6,[1]Разряды!$I$3,IF(I66&lt;=[1]Разряды!$J$6,[1]Разряды!$J$3,"б/р"))))))))</f>
        <v>1р</v>
      </c>
      <c r="K66" s="15" t="s">
        <v>31</v>
      </c>
      <c r="L66" s="21" t="str">
        <f>IF(B66=0," ",VLOOKUP($B66,[1]Спортсмены!$B$1:$H$65536,7,FALSE))</f>
        <v>Магницкий М.В.</v>
      </c>
    </row>
    <row r="67" spans="1:12">
      <c r="A67" s="29">
        <v>4</v>
      </c>
      <c r="B67" s="20">
        <v>200</v>
      </c>
      <c r="C67" s="21" t="str">
        <f>IF(B67=0," ",VLOOKUP(B67,[1]Спортсмены!B$1:H$65536,2,FALSE))</f>
        <v>Пчельников Дмитрий</v>
      </c>
      <c r="D67" s="27">
        <f>IF(B67=0," ",VLOOKUP($B67,[1]Спортсмены!$B$1:$H$65536,3,FALSE))</f>
        <v>33413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Костромская</v>
      </c>
      <c r="G67" s="21" t="str">
        <f>IF(B67=0," ",VLOOKUP($B67,[1]Спортсмены!$B$1:$H$65536,6,FALSE))</f>
        <v>Кострома, КОСДЮСШОР</v>
      </c>
      <c r="H67" s="31"/>
      <c r="I67" s="118">
        <v>5.9606481481481479E-4</v>
      </c>
      <c r="J67" s="23" t="str">
        <f>IF(I67=0," ",IF(I67&lt;=[1]Разряды!$D$6,[1]Разряды!$D$3,IF(I67&lt;=[1]Разряды!$E$6,[1]Разряды!$E$3,IF(I67&lt;=[1]Разряды!$F$6,[1]Разряды!$F$3,IF(I67&lt;=[1]Разряды!$G$6,[1]Разряды!$G$3,IF(I67&lt;=[1]Разряды!$H$6,[1]Разряды!$H$3,IF(I67&lt;=[1]Разряды!$I$6,[1]Разряды!$I$3,IF(I67&lt;=[1]Разряды!$J$6,[1]Разряды!$J$3,"б/р"))))))))</f>
        <v>1р</v>
      </c>
      <c r="K67" s="16">
        <v>14</v>
      </c>
      <c r="L67" s="21" t="str">
        <f>IF(B67=0," ",VLOOKUP($B67,[1]Спортсмены!$B$1:$H$65536,7,FALSE))</f>
        <v>Дружков А.Н.</v>
      </c>
    </row>
    <row r="68" spans="1:12">
      <c r="A68" s="29">
        <v>5</v>
      </c>
      <c r="B68" s="20">
        <v>331</v>
      </c>
      <c r="C68" s="21" t="str">
        <f>IF(B68=0," ",VLOOKUP(B68,[1]Спортсмены!B$1:H$65536,2,FALSE))</f>
        <v>Соловьев Сергей</v>
      </c>
      <c r="D68" s="27">
        <f>IF(B68=0," ",VLOOKUP($B68,[1]Спортсмены!$B$1:$H$65536,3,FALSE))</f>
        <v>33772</v>
      </c>
      <c r="E68" s="23" t="str">
        <f>IF(B68=0," ",IF(VLOOKUP($B68,[1]Спортсмены!$B$1:$H$65536,4,FALSE)=0," ",VLOOKUP($B68,[1]Спортсмены!$B$1:$H$65536,4,FALSE)))</f>
        <v>КМС</v>
      </c>
      <c r="F68" s="21" t="str">
        <f>IF(B68=0," ",VLOOKUP($B68,[1]Спортсмены!$B$1:$H$65536,5,FALSE))</f>
        <v>Ивановская</v>
      </c>
      <c r="G68" s="21" t="str">
        <f>IF(B68=0," ",VLOOKUP($B68,[1]Спортсмены!$B$1:$H$65536,6,FALSE))</f>
        <v>Иваново, Профсоюзы</v>
      </c>
      <c r="H68" s="31"/>
      <c r="I68" s="118">
        <v>5.9826388888888885E-4</v>
      </c>
      <c r="J68" s="23" t="str">
        <f>IF(I68=0," ",IF(I68&lt;=[1]Разряды!$D$6,[1]Разряды!$D$3,IF(I68&lt;=[1]Разряды!$E$6,[1]Разряды!$E$3,IF(I68&lt;=[1]Разряды!$F$6,[1]Разряды!$F$3,IF(I68&lt;=[1]Разряды!$G$6,[1]Разряды!$G$3,IF(I68&lt;=[1]Разряды!$H$6,[1]Разряды!$H$3,IF(I68&lt;=[1]Разряды!$I$6,[1]Разряды!$I$3,IF(I68&lt;=[1]Разряды!$J$6,[1]Разряды!$J$3,"б/р"))))))))</f>
        <v>1р</v>
      </c>
      <c r="K68" s="16">
        <v>13</v>
      </c>
      <c r="L68" s="21" t="str">
        <f>IF(B68=0," ",VLOOKUP($B68,[1]Спортсмены!$B$1:$H$65536,7,FALSE))</f>
        <v>Гильмутдинов Ю.В.</v>
      </c>
    </row>
    <row r="69" spans="1:12">
      <c r="A69" s="29">
        <v>6</v>
      </c>
      <c r="B69" s="20">
        <v>490</v>
      </c>
      <c r="C69" s="21" t="str">
        <f>IF(B69=0," ",VLOOKUP(B69,[1]Спортсмены!B$1:H$65536,2,FALSE))</f>
        <v>Лёзов Дмитрий</v>
      </c>
      <c r="D69" s="23">
        <f>IF(B69=0," ",VLOOKUP($B69,[1]Спортсмены!$B$1:$H$65536,3,FALSE))</f>
        <v>1991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Владимирская</v>
      </c>
      <c r="G69" s="21" t="str">
        <f>IF(B69=0," ",VLOOKUP($B69,[1]Спортсмены!$B$1:$H$65536,6,FALSE))</f>
        <v>Ковров, СК"Звезда"</v>
      </c>
      <c r="H69" s="31"/>
      <c r="I69" s="118">
        <v>6.1331018518518516E-4</v>
      </c>
      <c r="J69" s="23" t="str">
        <f>IF(I69=0," ",IF(I69&lt;=[1]Разряды!$D$6,[1]Разряды!$D$3,IF(I69&lt;=[1]Разряды!$E$6,[1]Разряды!$E$3,IF(I69&lt;=[1]Разряды!$F$6,[1]Разряды!$F$3,IF(I69&lt;=[1]Разряды!$G$6,[1]Разряды!$G$3,IF(I69&lt;=[1]Разряды!$H$6,[1]Разряды!$H$3,IF(I69&lt;=[1]Разряды!$I$6,[1]Разряды!$I$3,IF(I69&lt;=[1]Разряды!$J$6,[1]Разряды!$J$3,"б/р"))))))))</f>
        <v>1р</v>
      </c>
      <c r="K69" s="16">
        <v>12</v>
      </c>
      <c r="L69" s="21" t="str">
        <f>IF(B69=0," ",VLOOKUP($B69,[1]Спортсмены!$B$1:$H$65536,7,FALSE))</f>
        <v>Птушкина Н.И.</v>
      </c>
    </row>
    <row r="70" spans="1:12">
      <c r="A70" s="29">
        <v>7</v>
      </c>
      <c r="B70" s="26">
        <v>202</v>
      </c>
      <c r="C70" s="21" t="str">
        <f>IF(B70=0," ",VLOOKUP(B70,[1]Спортсмены!B$1:H$65536,2,FALSE))</f>
        <v>Рогозин Артем</v>
      </c>
      <c r="D70" s="27">
        <f>IF(B70=0," ",VLOOKUP($B70,[1]Спортсмены!$B$1:$H$65536,3,FALSE))</f>
        <v>33699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Костромская</v>
      </c>
      <c r="G70" s="21" t="str">
        <f>IF(B70=0," ",VLOOKUP($B70,[1]Спортсмены!$B$1:$H$65536,6,FALSE))</f>
        <v>Кострома, КОСДЮСШОР</v>
      </c>
      <c r="H70" s="31"/>
      <c r="I70" s="118">
        <v>6.2048611111111104E-4</v>
      </c>
      <c r="J70" s="23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>2р</v>
      </c>
      <c r="K70" s="16">
        <v>0</v>
      </c>
      <c r="L70" s="21" t="str">
        <f>IF(B70=0," ",VLOOKUP($B70,[1]Спортсмены!$B$1:$H$65536,7,FALSE))</f>
        <v>Дружков А.Н.</v>
      </c>
    </row>
    <row r="71" spans="1:12">
      <c r="A71" s="29">
        <v>8</v>
      </c>
      <c r="B71" s="56">
        <v>610</v>
      </c>
      <c r="C71" s="21" t="str">
        <f>IF(B71=0," ",VLOOKUP(B71,[1]Спортсмены!B$1:H$65536,2,FALSE))</f>
        <v>Улитин Роман</v>
      </c>
      <c r="D71" s="27">
        <f>IF(B71=0," ",VLOOKUP($B71,[1]Спортсмены!$B$1:$H$65536,3,FALSE))</f>
        <v>33408</v>
      </c>
      <c r="E71" s="23" t="str">
        <f>IF(B71=0," ",IF(VLOOKUP($B71,[1]Спортсмены!$B$1:$H$65536,4,FALSE)=0," ",VLOOKUP($B71,[1]Спортсмены!$B$1:$H$65536,4,FALSE)))</f>
        <v>1р</v>
      </c>
      <c r="F71" s="21" t="str">
        <f>IF(B71=0," ",VLOOKUP($B71,[1]Спортсмены!$B$1:$H$65536,5,FALSE))</f>
        <v>Ивановская</v>
      </c>
      <c r="G71" s="21" t="str">
        <f>IF(B71=0," ",VLOOKUP($B71,[1]Спортсмены!$B$1:$H$65536,6,FALSE))</f>
        <v>Кинешма, СДЮСШОР</v>
      </c>
      <c r="H71" s="31"/>
      <c r="I71" s="118">
        <v>6.2719907407407407E-4</v>
      </c>
      <c r="J71" s="23" t="str">
        <f>IF(I71=0," ",IF(I71&lt;=[1]Разряды!$D$6,[1]Разряды!$D$3,IF(I71&lt;=[1]Разряды!$E$6,[1]Разряды!$E$3,IF(I71&lt;=[1]Разряды!$F$6,[1]Разряды!$F$3,IF(I71&lt;=[1]Разряды!$G$6,[1]Разряды!$G$3,IF(I71&lt;=[1]Разряды!$H$6,[1]Разряды!$H$3,IF(I71&lt;=[1]Разряды!$I$6,[1]Разряды!$I$3,IF(I71&lt;=[1]Разряды!$J$6,[1]Разряды!$J$3,"б/р"))))))))</f>
        <v>2р</v>
      </c>
      <c r="K71" s="15" t="s">
        <v>31</v>
      </c>
      <c r="L71" s="21" t="str">
        <f>IF(B71=0," ",VLOOKUP($B71,[1]Спортсмены!$B$1:$H$65536,7,FALSE))</f>
        <v>Мальцев Е.В.</v>
      </c>
    </row>
    <row r="72" spans="1:12">
      <c r="A72" s="29">
        <v>9</v>
      </c>
      <c r="B72" s="20">
        <v>352</v>
      </c>
      <c r="C72" s="21" t="str">
        <f>IF(B72=0," ",VLOOKUP(B72,[1]Спортсмены!B$1:H$65536,2,FALSE))</f>
        <v>Гусев Александр</v>
      </c>
      <c r="D72" s="27">
        <f>IF(B72=0," ",VLOOKUP($B72,[1]Спортсмены!$B$1:$H$65536,3,FALSE))</f>
        <v>33219</v>
      </c>
      <c r="E72" s="23" t="str">
        <f>IF(B72=0," ",IF(VLOOKUP($B72,[1]Спортсмены!$B$1:$H$65536,4,FALSE)=0," ",VLOOKUP($B72,[1]Спортсмены!$B$1:$H$65536,4,FALSE)))</f>
        <v>1р</v>
      </c>
      <c r="F72" s="21" t="str">
        <f>IF(B72=0," ",VLOOKUP($B72,[1]Спортсмены!$B$1:$H$65536,5,FALSE))</f>
        <v>Ивановская</v>
      </c>
      <c r="G72" s="21" t="str">
        <f>IF(B72=0," ",VLOOKUP($B72,[1]Спортсмены!$B$1:$H$65536,6,FALSE))</f>
        <v>Иваново, Профсоюзы</v>
      </c>
      <c r="H72" s="31"/>
      <c r="I72" s="118">
        <v>6.3981481481481485E-4</v>
      </c>
      <c r="J72" s="23" t="str">
        <f>IF(I72=0," ",IF(I72&lt;=[1]Разряды!$D$6,[1]Разряды!$D$3,IF(I72&lt;=[1]Разряды!$E$6,[1]Разряды!$E$3,IF(I72&lt;=[1]Разряды!$F$6,[1]Разряды!$F$3,IF(I72&lt;=[1]Разряды!$G$6,[1]Разряды!$G$3,IF(I72&lt;=[1]Разряды!$H$6,[1]Разряды!$H$3,IF(I72&lt;=[1]Разряды!$I$6,[1]Разряды!$I$3,IF(I72&lt;=[1]Разряды!$J$6,[1]Разряды!$J$3,"б/р"))))))))</f>
        <v>2р</v>
      </c>
      <c r="K72" s="15" t="s">
        <v>31</v>
      </c>
      <c r="L72" s="21" t="str">
        <f>IF(B72=0," ",VLOOKUP($B72,[1]Спортсмены!$B$1:$H$65536,7,FALSE))</f>
        <v>Гильмутдинов Ю.В.</v>
      </c>
    </row>
    <row r="73" spans="1:12">
      <c r="A73" s="29">
        <v>10</v>
      </c>
      <c r="B73" s="56">
        <v>203</v>
      </c>
      <c r="C73" s="21" t="str">
        <f>IF(B73=0," ",VLOOKUP(B73,[1]Спортсмены!B$1:H$65536,2,FALSE))</f>
        <v>Пономарев Алексей</v>
      </c>
      <c r="D73" s="27">
        <f>IF(B73=0," ",VLOOKUP($B73,[1]Спортсмены!$B$1:$H$65536,3,FALSE))</f>
        <v>33149</v>
      </c>
      <c r="E73" s="23" t="str">
        <f>IF(B73=0," ",IF(VLOOKUP($B73,[1]Спортсмены!$B$1:$H$65536,4,FALSE)=0," ",VLOOKUP($B73,[1]Спортсмены!$B$1:$H$65536,4,FALSE)))</f>
        <v>1р</v>
      </c>
      <c r="F73" s="21" t="str">
        <f>IF(B73=0," ",VLOOKUP($B73,[1]Спортсмены!$B$1:$H$65536,5,FALSE))</f>
        <v>Костромская</v>
      </c>
      <c r="G73" s="21" t="str">
        <f>IF(B73=0," ",VLOOKUP($B73,[1]Спортсмены!$B$1:$H$65536,6,FALSE))</f>
        <v>Кострома, КОСДЮСШОР</v>
      </c>
      <c r="H73" s="31"/>
      <c r="I73" s="118">
        <v>6.4583333333333322E-4</v>
      </c>
      <c r="J73" s="23" t="str">
        <f>IF(I73=0," ",IF(I73&lt;=[1]Разряды!$D$6,[1]Разряды!$D$3,IF(I73&lt;=[1]Разряды!$E$6,[1]Разряды!$E$3,IF(I73&lt;=[1]Разряды!$F$6,[1]Разряды!$F$3,IF(I73&lt;=[1]Разряды!$G$6,[1]Разряды!$G$3,IF(I73&lt;=[1]Разряды!$H$6,[1]Разряды!$H$3,IF(I73&lt;=[1]Разряды!$I$6,[1]Разряды!$I$3,IF(I73&lt;=[1]Разряды!$J$6,[1]Разряды!$J$3,"б/р"))))))))</f>
        <v>2р</v>
      </c>
      <c r="K73" s="16">
        <v>0</v>
      </c>
      <c r="L73" s="21" t="str">
        <f>IF(B73=0," ",VLOOKUP($B73,[1]Спортсмены!$B$1:$H$65536,7,FALSE))</f>
        <v>Дружков А.Н.</v>
      </c>
    </row>
    <row r="74" spans="1:12">
      <c r="A74" s="29"/>
      <c r="B74" s="56">
        <v>491</v>
      </c>
      <c r="C74" s="21" t="str">
        <f>IF(B74=0," ",VLOOKUP(B74,[1]Спортсмены!B$1:H$65536,2,FALSE))</f>
        <v>Козлов Николай</v>
      </c>
      <c r="D74" s="27">
        <f>IF(B74=0," ",VLOOKUP($B74,[1]Спортсмены!$B$1:$H$65536,3,FALSE))</f>
        <v>33942</v>
      </c>
      <c r="E74" s="23" t="str">
        <f>IF(B74=0," ",IF(VLOOKUP($B74,[1]Спортсмены!$B$1:$H$65536,4,FALSE)=0," ",VLOOKUP($B74,[1]Спортсмены!$B$1:$H$65536,4,FALSE)))</f>
        <v>КМС</v>
      </c>
      <c r="F74" s="21" t="str">
        <f>IF(B74=0," ",VLOOKUP($B74,[1]Спортсмены!$B$1:$H$65536,5,FALSE))</f>
        <v>Владимирская</v>
      </c>
      <c r="G74" s="21" t="str">
        <f>IF(B74=0," ",VLOOKUP($B74,[1]Спортсмены!$B$1:$H$65536,6,FALSE))</f>
        <v>Владимир, СДЮСШОР-4</v>
      </c>
      <c r="H74" s="31"/>
      <c r="I74" s="118" t="s">
        <v>80</v>
      </c>
      <c r="J74" s="23"/>
      <c r="K74" s="15">
        <v>0</v>
      </c>
      <c r="L74" s="21" t="str">
        <f>IF(B74=0," ",VLOOKUP($B74,[1]Спортсмены!$B$1:$H$65536,7,FALSE))</f>
        <v>Бурлаков О.П.</v>
      </c>
    </row>
    <row r="75" spans="1:12">
      <c r="A75" s="29"/>
      <c r="B75" s="20"/>
      <c r="C75" s="21"/>
      <c r="D75" s="23"/>
      <c r="E75" s="23"/>
      <c r="F75" s="21"/>
      <c r="G75" s="21"/>
      <c r="H75" s="31"/>
      <c r="I75" s="118"/>
      <c r="J75" s="23"/>
      <c r="K75" s="26"/>
      <c r="L75" s="21"/>
    </row>
    <row r="76" spans="1:12" ht="15.75">
      <c r="A76" s="54"/>
      <c r="B76" s="109"/>
      <c r="C76" s="49"/>
      <c r="D76" s="15"/>
      <c r="E76" s="15"/>
      <c r="F76" s="376" t="s">
        <v>63</v>
      </c>
      <c r="G76" s="376"/>
      <c r="H76" s="62"/>
      <c r="I76" s="385" t="s">
        <v>106</v>
      </c>
      <c r="J76" s="385"/>
      <c r="K76" s="351"/>
      <c r="L76" s="6" t="s">
        <v>123</v>
      </c>
    </row>
    <row r="77" spans="1:12">
      <c r="A77" s="19">
        <v>1</v>
      </c>
      <c r="B77" s="52">
        <v>151</v>
      </c>
      <c r="C77" s="21" t="str">
        <f>IF(B77=0," ",VLOOKUP(B77,[1]Спортсмены!B$1:H$65536,2,FALSE))</f>
        <v>Бороздин Анатолий</v>
      </c>
      <c r="D77" s="23">
        <f>IF(B77=0," ",VLOOKUP($B77,[1]Спортсмены!$B$1:$H$65536,3,FALSE))</f>
        <v>1985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Архангельская</v>
      </c>
      <c r="G77" s="21" t="str">
        <f>IF(B77=0," ",VLOOKUP($B77,[1]Спортсмены!$B$1:$H$65536,6,FALSE))</f>
        <v>ЛАВА</v>
      </c>
      <c r="H77" s="31"/>
      <c r="I77" s="118">
        <v>6.0057870370370376E-4</v>
      </c>
      <c r="J77" s="23" t="str">
        <f>IF(I77=0," ",IF(I77&lt;=[1]Разряды!$D$6,[1]Разряды!$D$3,IF(I77&lt;=[1]Разряды!$E$6,[1]Разряды!$E$3,IF(I77&lt;=[1]Разряды!$F$6,[1]Разряды!$F$3,IF(I77&lt;=[1]Разряды!$G$6,[1]Разряды!$G$3,IF(I77&lt;=[1]Разряды!$H$6,[1]Разряды!$H$3,IF(I77&lt;=[1]Разряды!$I$6,[1]Разряды!$I$3,IF(I77&lt;=[1]Разряды!$J$6,[1]Разряды!$J$3,"б/р"))))))))</f>
        <v>1р</v>
      </c>
      <c r="K77" s="16">
        <v>0</v>
      </c>
      <c r="L77" s="21" t="str">
        <f>IF(B77=0," ",VLOOKUP($B77,[1]Спортсмены!$B$1:$H$65536,7,FALSE))</f>
        <v>Мосеев А.А.</v>
      </c>
    </row>
    <row r="78" spans="1:12">
      <c r="A78" s="19">
        <v>2</v>
      </c>
      <c r="B78" s="20">
        <v>384</v>
      </c>
      <c r="C78" s="21" t="str">
        <f>IF(B78=0," ",VLOOKUP(B78,[1]Спортсмены!B$1:H$65536,2,FALSE))</f>
        <v>Антоненко Валерий</v>
      </c>
      <c r="D78" s="23">
        <f>IF(B78=0," ",VLOOKUP($B78,[1]Спортсмены!$B$1:$H$65536,3,FALSE))</f>
        <v>1983</v>
      </c>
      <c r="E78" s="23" t="str">
        <f>IF(B78=0," ",IF(VLOOKUP($B78,[1]Спортсмены!$B$1:$H$65536,4,FALSE)=0," ",VLOOKUP($B78,[1]Спортсмены!$B$1:$H$65536,4,FALSE)))</f>
        <v>КМС</v>
      </c>
      <c r="F78" s="21" t="str">
        <f>IF(B78=0," ",VLOOKUP($B78,[1]Спортсмены!$B$1:$H$65536,5,FALSE))</f>
        <v>респ-ка Коми</v>
      </c>
      <c r="G78" s="21" t="str">
        <f>IF(B78=0," ",VLOOKUP($B78,[1]Спортсмены!$B$1:$H$65536,6,FALSE))</f>
        <v>Сыктывкар, КДЮСШ-1</v>
      </c>
      <c r="H78" s="31"/>
      <c r="I78" s="118">
        <v>6.0775462962962964E-4</v>
      </c>
      <c r="J78" s="23" t="str">
        <f>IF(I78=0," ",IF(I78&lt;=[1]Разряды!$D$6,[1]Разряды!$D$3,IF(I78&lt;=[1]Разряды!$E$6,[1]Разряды!$E$3,IF(I78&lt;=[1]Разряды!$F$6,[1]Разряды!$F$3,IF(I78&lt;=[1]Разряды!$G$6,[1]Разряды!$G$3,IF(I78&lt;=[1]Разряды!$H$6,[1]Разряды!$H$3,IF(I78&lt;=[1]Разряды!$I$6,[1]Разряды!$I$3,IF(I78&lt;=[1]Разряды!$J$6,[1]Разряды!$J$3,"б/р"))))))))</f>
        <v>1р</v>
      </c>
      <c r="K78" s="16">
        <v>0</v>
      </c>
      <c r="L78" s="21" t="str">
        <f>IF(B78=0," ",VLOOKUP($B78,[1]Спортсмены!$B$1:$H$65536,7,FALSE))</f>
        <v>Панюкова Э.А.</v>
      </c>
    </row>
    <row r="79" spans="1:12">
      <c r="A79" s="19">
        <v>3</v>
      </c>
      <c r="B79" s="20">
        <v>393</v>
      </c>
      <c r="C79" s="21" t="str">
        <f>IF(B79=0," ",VLOOKUP(B79,[1]Спортсмены!B$1:H$65536,2,FALSE))</f>
        <v>Демидов Валентин</v>
      </c>
      <c r="D79" s="23">
        <f>IF(B79=0," ",VLOOKUP($B79,[1]Спортсмены!$B$1:$H$65536,3,FALSE))</f>
        <v>1988</v>
      </c>
      <c r="E79" s="23" t="str">
        <f>IF(B79=0," ",IF(VLOOKUP($B79,[1]Спортсмены!$B$1:$H$65536,4,FALSE)=0," ",VLOOKUP($B79,[1]Спортсмены!$B$1:$H$65536,4,FALSE)))</f>
        <v>КМС</v>
      </c>
      <c r="F79" s="21" t="str">
        <f>IF(B79=0," ",VLOOKUP($B79,[1]Спортсмены!$B$1:$H$65536,5,FALSE))</f>
        <v>респ-ка Коми</v>
      </c>
      <c r="G79" s="21" t="str">
        <f>IF(B79=0," ",VLOOKUP($B79,[1]Спортсмены!$B$1:$H$65536,6,FALSE))</f>
        <v>Сыктывкар, КДЮСШ-1</v>
      </c>
      <c r="H79" s="31"/>
      <c r="I79" s="118">
        <v>6.1249999999999998E-4</v>
      </c>
      <c r="J79" s="23" t="str">
        <f>IF(I79=0," ",IF(I79&lt;=[1]Разряды!$D$6,[1]Разряды!$D$3,IF(I79&lt;=[1]Разряды!$E$6,[1]Разряды!$E$3,IF(I79&lt;=[1]Разряды!$F$6,[1]Разряды!$F$3,IF(I79&lt;=[1]Разряды!$G$6,[1]Разряды!$G$3,IF(I79&lt;=[1]Разряды!$H$6,[1]Разряды!$H$3,IF(I79&lt;=[1]Разряды!$I$6,[1]Разряды!$I$3,IF(I79&lt;=[1]Разряды!$J$6,[1]Разряды!$J$3,"б/р"))))))))</f>
        <v>1р</v>
      </c>
      <c r="K79" s="16">
        <v>0</v>
      </c>
      <c r="L79" s="21" t="str">
        <f>IF(B79=0," ",VLOOKUP($B79,[1]Спортсмены!$B$1:$H$65536,7,FALSE))</f>
        <v>Жубрёв В.В.</v>
      </c>
    </row>
    <row r="80" spans="1:12">
      <c r="A80" s="52">
        <v>4</v>
      </c>
      <c r="B80" s="20">
        <v>383</v>
      </c>
      <c r="C80" s="21" t="str">
        <f>IF(B80=0," ",VLOOKUP(B80,[1]Спортсмены!B$1:H$65536,2,FALSE))</f>
        <v>Балясников Иван</v>
      </c>
      <c r="D80" s="23">
        <f>IF(B80=0," ",VLOOKUP($B80,[1]Спортсмены!$B$1:$H$65536,3,FALSE))</f>
        <v>1989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респ-ка Коми</v>
      </c>
      <c r="G80" s="21" t="str">
        <f>IF(B80=0," ",VLOOKUP($B80,[1]Спортсмены!$B$1:$H$65536,6,FALSE))</f>
        <v>Сыктывкар, КДЮСШ-1</v>
      </c>
      <c r="H80" s="31"/>
      <c r="I80" s="118">
        <v>6.2187499999999992E-4</v>
      </c>
      <c r="J80" s="23" t="str">
        <f>IF(I80=0," ",IF(I80&lt;=[1]Разряды!$D$6,[1]Разряды!$D$3,IF(I80&lt;=[1]Разряды!$E$6,[1]Разряды!$E$3,IF(I80&lt;=[1]Разряды!$F$6,[1]Разряды!$F$3,IF(I80&lt;=[1]Разряды!$G$6,[1]Разряды!$G$3,IF(I80&lt;=[1]Разряды!$H$6,[1]Разряды!$H$3,IF(I80&lt;=[1]Разряды!$I$6,[1]Разряды!$I$3,IF(I80&lt;=[1]Разряды!$J$6,[1]Разряды!$J$3,"б/р"))))))))</f>
        <v>2р</v>
      </c>
      <c r="K80" s="16">
        <v>0</v>
      </c>
      <c r="L80" s="21" t="str">
        <f>IF(B80=0," ",VLOOKUP($B80,[1]Спортсмены!$B$1:$H$65536,7,FALSE))</f>
        <v>Панюкова М.А.</v>
      </c>
    </row>
    <row r="81" spans="1:12">
      <c r="A81" s="52">
        <v>5</v>
      </c>
      <c r="B81" s="20">
        <v>150</v>
      </c>
      <c r="C81" s="21" t="str">
        <f>IF(B81=0," ",VLOOKUP(B81,[1]Спортсмены!B$1:H$65536,2,FALSE))</f>
        <v>Стародубцев Сергей</v>
      </c>
      <c r="D81" s="27">
        <f>IF(B81=0," ",VLOOKUP($B81,[1]Спортсмены!$B$1:$H$65536,3,FALSE))</f>
        <v>31256</v>
      </c>
      <c r="E81" s="23" t="str">
        <f>IF(B81=0," ",IF(VLOOKUP($B81,[1]Спортсмены!$B$1:$H$65536,4,FALSE)=0," ",VLOOKUP($B81,[1]Спортсмены!$B$1:$H$65536,4,FALSE)))</f>
        <v>1р</v>
      </c>
      <c r="F81" s="21" t="str">
        <f>IF(B81=0," ",VLOOKUP($B81,[1]Спортсмены!$B$1:$H$65536,5,FALSE))</f>
        <v>Архангельская</v>
      </c>
      <c r="G81" s="21" t="str">
        <f>IF(B81=0," ",VLOOKUP($B81,[1]Спортсмены!$B$1:$H$65536,6,FALSE))</f>
        <v>ЛАВА, профсоюзы</v>
      </c>
      <c r="H81" s="31"/>
      <c r="I81" s="118">
        <v>6.2546296296296297E-4</v>
      </c>
      <c r="J81" s="23" t="str">
        <f>IF(I81=0," ",IF(I81&lt;=[1]Разряды!$D$6,[1]Разряды!$D$3,IF(I81&lt;=[1]Разряды!$E$6,[1]Разряды!$E$3,IF(I81&lt;=[1]Разряды!$F$6,[1]Разряды!$F$3,IF(I81&lt;=[1]Разряды!$G$6,[1]Разряды!$G$3,IF(I81&lt;=[1]Разряды!$H$6,[1]Разряды!$H$3,IF(I81&lt;=[1]Разряды!$I$6,[1]Разряды!$I$3,IF(I81&lt;=[1]Разряды!$J$6,[1]Разряды!$J$3,"б/р"))))))))</f>
        <v>2р</v>
      </c>
      <c r="K81" s="16">
        <v>0</v>
      </c>
      <c r="L81" s="21" t="str">
        <f>IF(B81=0," ",VLOOKUP($B81,[1]Спортсмены!$B$1:$H$65536,7,FALSE))</f>
        <v>Мосеев А.А.</v>
      </c>
    </row>
    <row r="82" spans="1:12" ht="15.75" thickBot="1">
      <c r="A82" s="35"/>
      <c r="B82" s="121"/>
      <c r="C82" s="37" t="str">
        <f>IF(B82=0," ",VLOOKUP(B82,[1]Спортсмены!B$1:H$65536,2,FALSE))</f>
        <v xml:space="preserve"> </v>
      </c>
      <c r="D82" s="39" t="str">
        <f>IF(B82=0," ",VLOOKUP($B82,[1]Спортсмены!$B$1:$H$65536,3,FALSE))</f>
        <v xml:space="preserve"> </v>
      </c>
      <c r="E82" s="39" t="str">
        <f>IF(B82=0," ",IF(VLOOKUP($B82,[1]Спортсмены!$B$1:$H$65536,4,FALSE)=0," ",VLOOKUP($B82,[1]Спортсмены!$B$1:$H$65536,4,FALSE)))</f>
        <v xml:space="preserve"> </v>
      </c>
      <c r="F82" s="37" t="str">
        <f>IF(B82=0," ",VLOOKUP($B82,[1]Спортсмены!$B$1:$H$65536,5,FALSE))</f>
        <v xml:space="preserve"> </v>
      </c>
      <c r="G82" s="37" t="str">
        <f>IF(B82=0," ",VLOOKUP($B82,[1]Спортсмены!$B$1:$H$65536,6,FALSE))</f>
        <v xml:space="preserve"> </v>
      </c>
      <c r="H82" s="59"/>
      <c r="I82" s="122"/>
      <c r="J82" s="39" t="str">
        <f>IF(I82=0," ",IF(I82&lt;=[1]Разряды!$D$6,[1]Разряды!$D$3,IF(I82&lt;=[1]Разряды!$E$6,[1]Разряды!$E$3,IF(I82&lt;=[1]Разряды!$F$6,[1]Разряды!$F$3,IF(I82&lt;=[1]Разряды!$G$6,[1]Разряды!$G$3,IF(I82&lt;=[1]Разряды!$H$6,[1]Разряды!$H$3,IF(I82&lt;=[1]Разряды!$I$6,[1]Разряды!$I$3,IF(I82&lt;=[1]Разряды!$J$6,[1]Разряды!$J$3,"б/р"))))))))</f>
        <v xml:space="preserve"> </v>
      </c>
      <c r="K82" s="42"/>
      <c r="L82" s="37" t="str">
        <f>IF(B82=0," ",VLOOKUP($B82,[1]Спортсмены!$B$1:$H$65536,7,FALSE))</f>
        <v xml:space="preserve"> </v>
      </c>
    </row>
    <row r="83" spans="1:12" ht="15.75" thickTop="1"/>
  </sheetData>
  <mergeCells count="57">
    <mergeCell ref="K60:K61"/>
    <mergeCell ref="L60:L61"/>
    <mergeCell ref="H61:I61"/>
    <mergeCell ref="F35:G35"/>
    <mergeCell ref="I35:J35"/>
    <mergeCell ref="I58:J58"/>
    <mergeCell ref="I59:J59"/>
    <mergeCell ref="A60:A61"/>
    <mergeCell ref="B60:B61"/>
    <mergeCell ref="C60:C61"/>
    <mergeCell ref="D60:D61"/>
    <mergeCell ref="E60:E61"/>
    <mergeCell ref="F60:F61"/>
    <mergeCell ref="G60:G61"/>
    <mergeCell ref="H60:I60"/>
    <mergeCell ref="J60:J61"/>
    <mergeCell ref="I6:J6"/>
    <mergeCell ref="A1:L1"/>
    <mergeCell ref="A2:L2"/>
    <mergeCell ref="F4:G4"/>
    <mergeCell ref="B33:B34"/>
    <mergeCell ref="C33:C34"/>
    <mergeCell ref="D33:D34"/>
    <mergeCell ref="E33:E34"/>
    <mergeCell ref="F33:F34"/>
    <mergeCell ref="G33:G34"/>
    <mergeCell ref="H33:I33"/>
    <mergeCell ref="J33:J34"/>
    <mergeCell ref="K33:K34"/>
    <mergeCell ref="L33:L34"/>
    <mergeCell ref="H34:I34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F62:G62"/>
    <mergeCell ref="F76:G76"/>
    <mergeCell ref="I76:J76"/>
    <mergeCell ref="K8:K9"/>
    <mergeCell ref="L8:L9"/>
    <mergeCell ref="H9:I9"/>
    <mergeCell ref="F10:G10"/>
    <mergeCell ref="A26:L26"/>
    <mergeCell ref="A27:L27"/>
    <mergeCell ref="F29:G29"/>
    <mergeCell ref="I31:J31"/>
    <mergeCell ref="I32:J32"/>
    <mergeCell ref="A33:A34"/>
    <mergeCell ref="A53:L53"/>
    <mergeCell ref="A54:L54"/>
    <mergeCell ref="F56:G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89"/>
  <sheetViews>
    <sheetView topLeftCell="A28" workbookViewId="0">
      <selection activeCell="H15" sqref="H15"/>
    </sheetView>
  </sheetViews>
  <sheetFormatPr defaultRowHeight="15"/>
  <cols>
    <col min="1" max="1" width="6" customWidth="1"/>
    <col min="2" max="2" width="6.7109375" customWidth="1"/>
    <col min="3" max="3" width="21.85546875" customWidth="1"/>
    <col min="4" max="4" width="12.85546875" customWidth="1"/>
    <col min="5" max="5" width="7.7109375" customWidth="1"/>
    <col min="6" max="6" width="16.5703125" customWidth="1"/>
    <col min="7" max="7" width="31" customWidth="1"/>
    <col min="8" max="8" width="5.140625" style="72" customWidth="1"/>
    <col min="9" max="9" width="8.140625" style="72" customWidth="1"/>
    <col min="10" max="11" width="6.5703125" customWidth="1"/>
    <col min="12" max="12" width="29.140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124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125</v>
      </c>
      <c r="B4" s="3"/>
      <c r="C4" s="3"/>
      <c r="D4" s="3"/>
      <c r="E4" s="3"/>
      <c r="F4" s="384" t="s">
        <v>126</v>
      </c>
      <c r="G4" s="384"/>
      <c r="H4" s="3"/>
      <c r="I4"/>
      <c r="K4" s="4" t="s">
        <v>8</v>
      </c>
    </row>
    <row r="5" spans="1:12">
      <c r="A5" s="1" t="s">
        <v>127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128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129</v>
      </c>
    </row>
    <row r="7" spans="1:12">
      <c r="A7" s="1" t="s">
        <v>130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457</v>
      </c>
      <c r="C11" s="21" t="str">
        <f>IF(B11=0," ",VLOOKUP(B11,[1]Женщины!B$1:H$65536,2,FALSE))</f>
        <v>Толмачева Екатерина</v>
      </c>
      <c r="D11" s="22">
        <f>IF(B11=0," ",VLOOKUP($B11,[1]Женщины!$B$1:$H$65536,3,FALSE))</f>
        <v>1997</v>
      </c>
      <c r="E11" s="23" t="str">
        <f>IF(B11=0," ",IF(VLOOKUP($B11,[1]Женщины!$B$1:$H$65536,4,FALSE)=0," ",VLOOKUP($B11,[1]Женщины!$B$1:$H$65536,4,FALSE)))</f>
        <v>КМС</v>
      </c>
      <c r="F11" s="21" t="str">
        <f>IF(B11=0," ",VLOOKUP($B11,[1]Женщины!$B$1:$H$65536,5,FALSE))</f>
        <v>Мурманская</v>
      </c>
      <c r="G11" s="21" t="str">
        <f>IF(B11=0," ",VLOOKUP($B11,[1]Женщины!$B$1:$H$65536,6,FALSE))</f>
        <v>Мурманск, СДЮСШОР-4</v>
      </c>
      <c r="H11" s="510" t="s">
        <v>366</v>
      </c>
      <c r="I11" s="511">
        <v>1.5394675925925925E-3</v>
      </c>
      <c r="J11" s="26" t="str">
        <f>IF(I11=0," ",IF(I11&lt;=[1]Разряды!$D$33,[1]Разряды!$D$3,IF(I11&lt;=[1]Разряды!$E$33,[1]Разряды!$E$3,IF(I11&lt;=[1]Разряды!$F$33,[1]Разряды!$F$3,IF(I11&lt;=[1]Разряды!$G$33,[1]Разряды!$G$3,IF(I11&lt;=[1]Разряды!$H$33,[1]Разряды!$H$3,IF(I11&lt;=[1]Разряды!$I$33,[1]Разряды!$I$3,IF(I11&lt;=[1]Разряды!$J$33,[1]Разряды!$J$3,"б/р"))))))))</f>
        <v>кмс</v>
      </c>
      <c r="K11" s="26">
        <v>20</v>
      </c>
      <c r="L11" s="21" t="str">
        <f>IF(B11=0," ",VLOOKUP($B11,[1]Женщины!$B$1:$H$65536,7,FALSE))</f>
        <v>Толмачев А.С.</v>
      </c>
    </row>
    <row r="12" spans="1:12">
      <c r="A12" s="29">
        <v>2</v>
      </c>
      <c r="B12" s="20">
        <v>456</v>
      </c>
      <c r="C12" s="21" t="str">
        <f>IF(B12=0," ",VLOOKUP(B12,[1]Женщины!B$1:H$65536,2,FALSE))</f>
        <v>Кузовлева Мария</v>
      </c>
      <c r="D12" s="22">
        <f>IF(B12=0," ",VLOOKUP($B12,[1]Женщины!$B$1:$H$65536,3,FALSE))</f>
        <v>1995</v>
      </c>
      <c r="E12" s="23" t="str">
        <f>IF(B12=0," ",IF(VLOOKUP($B12,[1]Женщины!$B$1:$H$65536,4,FALSE)=0," ",VLOOKUP($B12,[1]Женщины!$B$1:$H$65536,4,FALSE)))</f>
        <v>КМС</v>
      </c>
      <c r="F12" s="21" t="str">
        <f>IF(B12=0," ",VLOOKUP($B12,[1]Женщины!$B$1:$H$65536,5,FALSE))</f>
        <v>Мурманская</v>
      </c>
      <c r="G12" s="21" t="str">
        <f>IF(B12=0," ",VLOOKUP($B12,[1]Женщины!$B$1:$H$65536,6,FALSE))</f>
        <v>Мурманск, СДЮСШОР-4</v>
      </c>
      <c r="H12" s="31"/>
      <c r="I12" s="114">
        <v>1.6079861111111112E-3</v>
      </c>
      <c r="J12" s="26" t="str">
        <f>IF(I12=0," ",IF(I12&lt;=[1]Разряды!$D$33,[1]Разряды!$D$3,IF(I12&lt;=[1]Разряды!$E$33,[1]Разряды!$E$3,IF(I12&lt;=[1]Разряды!$F$33,[1]Разряды!$F$3,IF(I12&lt;=[1]Разряды!$G$33,[1]Разряды!$G$3,IF(I12&lt;=[1]Разряды!$H$33,[1]Разряды!$H$3,IF(I12&lt;=[1]Разряды!$I$33,[1]Разряды!$I$3,IF(I12&lt;=[1]Разряды!$J$33,[1]Разряды!$J$3,"б/р"))))))))</f>
        <v>1р</v>
      </c>
      <c r="K12" s="16">
        <v>17</v>
      </c>
      <c r="L12" s="21" t="str">
        <f>IF(B12=0," ",VLOOKUP($B12,[1]Женщины!$B$1:$H$65536,7,FALSE))</f>
        <v>Кацан В.В., Кацан Т.Н.</v>
      </c>
    </row>
    <row r="13" spans="1:12">
      <c r="A13" s="29">
        <v>3</v>
      </c>
      <c r="B13" s="20">
        <v>213</v>
      </c>
      <c r="C13" s="21" t="str">
        <f>IF(B13=0," ",VLOOKUP(B13,[1]Женщины!B$1:H$65536,2,FALSE))</f>
        <v>Сверчкова Полина</v>
      </c>
      <c r="D13" s="27">
        <f>IF(B13=0," ",VLOOKUP($B13,[1]Женщины!$B$1:$H$65536,3,FALSE))</f>
        <v>35503</v>
      </c>
      <c r="E13" s="23" t="str">
        <f>IF(B13=0," ",IF(VLOOKUP($B13,[1]Женщины!$B$1:$H$65536,4,FALSE)=0," ",VLOOKUP($B13,[1]Женщины!$B$1:$H$65536,4,FALSE)))</f>
        <v>1р</v>
      </c>
      <c r="F13" s="21" t="str">
        <f>IF(B13=0," ",VLOOKUP($B13,[1]Женщины!$B$1:$H$65536,5,FALSE))</f>
        <v>Костромская</v>
      </c>
      <c r="G13" s="21" t="str">
        <f>IF(B13=0," ",VLOOKUP($B13,[1]Женщины!$B$1:$H$65536,6,FALSE))</f>
        <v>Кострома, КОСДЮСШОР</v>
      </c>
      <c r="H13" s="31"/>
      <c r="I13" s="114">
        <v>1.6797453703703703E-3</v>
      </c>
      <c r="J13" s="26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1р</v>
      </c>
      <c r="K13" s="16">
        <v>15</v>
      </c>
      <c r="L13" s="21" t="str">
        <f>IF(B13=0," ",VLOOKUP($B13,[1]Женщины!$B$1:$H$65536,7,FALSE))</f>
        <v>Дружков А.Н.</v>
      </c>
    </row>
    <row r="14" spans="1:12">
      <c r="A14" s="29">
        <v>4</v>
      </c>
      <c r="B14" s="56">
        <v>176</v>
      </c>
      <c r="C14" s="21" t="str">
        <f>IF(B14=0," ",VLOOKUP(B14,[1]Женщины!B$1:H$65536,2,FALSE))</f>
        <v>Коноплева Екатерина</v>
      </c>
      <c r="D14" s="22">
        <f>IF(B14=0," ",VLOOKUP($B14,[1]Женщины!$B$1:$H$65536,3,FALSE))</f>
        <v>1995</v>
      </c>
      <c r="E14" s="23" t="str">
        <f>IF(B14=0," ",IF(VLOOKUP($B14,[1]Женщины!$B$1:$H$65536,4,FALSE)=0," ",VLOOKUP($B14,[1]Женщины!$B$1:$H$65536,4,FALSE)))</f>
        <v>2р</v>
      </c>
      <c r="F14" s="21" t="str">
        <f>IF(B14=0," ",VLOOKUP($B14,[1]Женщины!$B$1:$H$65536,5,FALSE))</f>
        <v>Архангельская</v>
      </c>
      <c r="G14" s="21" t="str">
        <f>IF(B14=0," ",VLOOKUP($B14,[1]Женщины!$B$1:$H$65536,6,FALSE))</f>
        <v>Архангельск, ДЮСШ-1</v>
      </c>
      <c r="H14" s="31"/>
      <c r="I14" s="114">
        <v>1.6878472222222223E-3</v>
      </c>
      <c r="J14" s="26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1р</v>
      </c>
      <c r="K14" s="15" t="s">
        <v>31</v>
      </c>
      <c r="L14" s="21" t="str">
        <f>IF(B14=0," ",VLOOKUP($B14,[1]Женщины!$B$1:$H$65536,7,FALSE))</f>
        <v>Луцева И.В.</v>
      </c>
    </row>
    <row r="15" spans="1:12">
      <c r="A15" s="29">
        <v>5</v>
      </c>
      <c r="B15" s="20">
        <v>219</v>
      </c>
      <c r="C15" s="21" t="str">
        <f>IF(B15=0," ",VLOOKUP(B15,[1]Женщины!B$1:H$65536,2,FALSE))</f>
        <v>Королёва Елена</v>
      </c>
      <c r="D15" s="27">
        <f>IF(B15=0," ",VLOOKUP($B15,[1]Женщины!$B$1:$H$65536,3,FALSE))</f>
        <v>35134</v>
      </c>
      <c r="E15" s="23" t="str">
        <f>IF(B15=0," ",IF(VLOOKUP($B15,[1]Женщины!$B$1:$H$65536,4,FALSE)=0," ",VLOOKUP($B15,[1]Женщины!$B$1:$H$65536,4,FALSE)))</f>
        <v>1р</v>
      </c>
      <c r="F15" s="21" t="str">
        <f>IF(B15=0," ",VLOOKUP($B15,[1]Женщины!$B$1:$H$65536,5,FALSE))</f>
        <v>Костромская</v>
      </c>
      <c r="G15" s="21" t="str">
        <f>IF(B15=0," ",VLOOKUP($B15,[1]Женщины!$B$1:$H$65536,6,FALSE))</f>
        <v>Кострома, КОСДЮСШОР</v>
      </c>
      <c r="H15" s="31"/>
      <c r="I15" s="114">
        <v>1.6947916666666667E-3</v>
      </c>
      <c r="J15" s="26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2р</v>
      </c>
      <c r="K15" s="16">
        <v>14</v>
      </c>
      <c r="L15" s="21" t="str">
        <f>IF(B15=0," ",VLOOKUP($B15,[1]Женщины!$B$1:$H$65536,7,FALSE))</f>
        <v>Ефалов Н.Л.</v>
      </c>
    </row>
    <row r="16" spans="1:12">
      <c r="A16" s="29">
        <v>6</v>
      </c>
      <c r="B16" s="20">
        <v>467</v>
      </c>
      <c r="C16" s="21" t="str">
        <f>IF(B16=0," ",VLOOKUP(B16,[1]Женщины!B$1:H$65536,2,FALSE))</f>
        <v>Горелова Екатерина</v>
      </c>
      <c r="D16" s="22">
        <f>IF(B16=0," ",VLOOKUP($B16,[1]Женщины!$B$1:$H$65536,3,FALSE))</f>
        <v>1997</v>
      </c>
      <c r="E16" s="23" t="str">
        <f>IF(B16=0," ",IF(VLOOKUP($B16,[1]Женщины!$B$1:$H$65536,4,FALSE)=0," ",VLOOKUP($B16,[1]Женщины!$B$1:$H$65536,4,FALSE)))</f>
        <v>2р</v>
      </c>
      <c r="F16" s="21" t="str">
        <f>IF(B16=0," ",VLOOKUP($B16,[1]Женщины!$B$1:$H$65536,5,FALSE))</f>
        <v>Владимирская</v>
      </c>
      <c r="G16" s="21" t="str">
        <f>IF(B16=0," ",VLOOKUP($B16,[1]Женщины!$B$1:$H$65536,6,FALSE))</f>
        <v>Владимир, СДЮСШОР-4</v>
      </c>
      <c r="H16" s="31"/>
      <c r="I16" s="114">
        <v>1.7333333333333333E-3</v>
      </c>
      <c r="J16" s="26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2р</v>
      </c>
      <c r="K16" s="16">
        <v>13</v>
      </c>
      <c r="L16" s="21" t="str">
        <f>IF(B16=0," ",VLOOKUP($B16,[1]Женщины!$B$1:$H$65536,7,FALSE))</f>
        <v>Герцен Е.А.</v>
      </c>
    </row>
    <row r="17" spans="1:12">
      <c r="A17" s="29">
        <v>7</v>
      </c>
      <c r="B17" s="20">
        <v>512</v>
      </c>
      <c r="C17" s="21" t="str">
        <f>IF(B17=0," ",VLOOKUP(B17,[1]Женщины!B$1:H$65536,2,FALSE))</f>
        <v>Севагина Елена</v>
      </c>
      <c r="D17" s="27">
        <f>IF(B17=0," ",VLOOKUP($B17,[1]Женщины!$B$1:$H$65536,3,FALSE))</f>
        <v>35406</v>
      </c>
      <c r="E17" s="23" t="str">
        <f>IF(B17=0," ",IF(VLOOKUP($B17,[1]Женщины!$B$1:$H$65536,4,FALSE)=0," ",VLOOKUP($B17,[1]Женщины!$B$1:$H$65536,4,FALSE)))</f>
        <v>1р</v>
      </c>
      <c r="F17" s="21" t="str">
        <f>IF(B17=0," ",VLOOKUP($B17,[1]Женщины!$B$1:$H$65536,5,FALSE))</f>
        <v>Рязанская</v>
      </c>
      <c r="G17" s="21" t="str">
        <f>IF(B17=0," ",VLOOKUP($B17,[1]Женщины!$B$1:$H$65536,6,FALSE))</f>
        <v>Скопин, МДЮСШ</v>
      </c>
      <c r="H17" s="31"/>
      <c r="I17" s="114">
        <v>1.7951388888888889E-3</v>
      </c>
      <c r="J17" s="26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2р</v>
      </c>
      <c r="K17" s="15" t="s">
        <v>31</v>
      </c>
      <c r="L17" s="21" t="str">
        <f>IF(B17=0," ",VLOOKUP($B17,[1]Женщины!$B$1:$H$65536,7,FALSE))</f>
        <v>Ефремов С.А.</v>
      </c>
    </row>
    <row r="18" spans="1:12">
      <c r="A18" s="29"/>
      <c r="B18" s="20">
        <v>345</v>
      </c>
      <c r="C18" s="21" t="str">
        <f>IF(B18=0," ",VLOOKUP(B18,[1]Женщины!B$1:H$65536,2,FALSE))</f>
        <v>Соболева Ирина</v>
      </c>
      <c r="D18" s="27">
        <f>IF(B18=0," ",VLOOKUP($B18,[1]Женщины!$B$1:$H$65536,3,FALSE))</f>
        <v>35057</v>
      </c>
      <c r="E18" s="23" t="str">
        <f>IF(B18=0," ",IF(VLOOKUP($B18,[1]Женщины!$B$1:$H$65536,4,FALSE)=0," ",VLOOKUP($B18,[1]Женщины!$B$1:$H$65536,4,FALSE)))</f>
        <v>2р</v>
      </c>
      <c r="F18" s="21" t="str">
        <f>IF(B18=0," ",VLOOKUP($B18,[1]Женщины!$B$1:$H$65536,5,FALSE))</f>
        <v>Ивановская</v>
      </c>
      <c r="G18" s="21" t="str">
        <f>IF(B18=0," ",VLOOKUP($B18,[1]Женщины!$B$1:$H$65536,6,FALSE))</f>
        <v>Кинешма, СДЮСШОР</v>
      </c>
      <c r="H18" s="31"/>
      <c r="I18" s="123" t="s">
        <v>32</v>
      </c>
      <c r="J18" s="26"/>
      <c r="K18" s="16">
        <v>0</v>
      </c>
      <c r="L18" s="21" t="str">
        <f>IF(B18=0," ",VLOOKUP($B18,[1]Женщины!$B$1:$H$65536,7,FALSE))</f>
        <v>Голубева М.А.</v>
      </c>
    </row>
    <row r="19" spans="1:12">
      <c r="A19" s="29"/>
      <c r="B19" s="20"/>
      <c r="C19" s="21"/>
      <c r="D19" s="27"/>
      <c r="E19" s="23"/>
      <c r="F19" s="21"/>
      <c r="G19" s="21"/>
      <c r="H19" s="31"/>
      <c r="I19" s="123"/>
      <c r="J19" s="26"/>
      <c r="K19" s="26"/>
      <c r="L19" s="21"/>
    </row>
    <row r="20" spans="1:12">
      <c r="A20" s="15"/>
      <c r="B20" s="15"/>
      <c r="C20" s="15"/>
      <c r="D20" s="16"/>
      <c r="E20" s="15"/>
      <c r="F20" s="376" t="s">
        <v>34</v>
      </c>
      <c r="G20" s="376"/>
      <c r="H20" s="117"/>
      <c r="I20" s="385" t="s">
        <v>106</v>
      </c>
      <c r="J20" s="385"/>
      <c r="K20" s="102"/>
      <c r="L20" s="103" t="s">
        <v>131</v>
      </c>
    </row>
    <row r="21" spans="1:12">
      <c r="A21" s="19">
        <v>1</v>
      </c>
      <c r="B21" s="20">
        <v>487</v>
      </c>
      <c r="C21" s="21" t="str">
        <f>IF(B21=0," ",VLOOKUP(B21,[1]Женщины!B$1:H$65536,2,FALSE))</f>
        <v>Цилько Татьяна</v>
      </c>
      <c r="D21" s="27">
        <f>IF(B21=0," ",VLOOKUP($B21,[1]Женщины!$B$1:$H$65536,3,FALSE))</f>
        <v>34541</v>
      </c>
      <c r="E21" s="23" t="str">
        <f>IF(B21=0," ",IF(VLOOKUP($B21,[1]Женщины!$B$1:$H$65536,4,FALSE)=0," ",VLOOKUP($B21,[1]Женщины!$B$1:$H$65536,4,FALSE)))</f>
        <v>1р</v>
      </c>
      <c r="F21" s="21" t="str">
        <f>IF(B21=0," ",VLOOKUP($B21,[1]Женщины!$B$1:$H$65536,5,FALSE))</f>
        <v>Владимирская</v>
      </c>
      <c r="G21" s="21" t="str">
        <f>IF(B21=0," ",VLOOKUP($B21,[1]Женщины!$B$1:$H$65536,6,FALSE))</f>
        <v>Владимир, ШВСМ, Динамо</v>
      </c>
      <c r="H21" s="31"/>
      <c r="I21" s="114">
        <v>1.6505787037037036E-3</v>
      </c>
      <c r="J21" s="26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1р</v>
      </c>
      <c r="K21" s="16">
        <v>20</v>
      </c>
      <c r="L21" s="21" t="str">
        <f>IF(B21=0," ",VLOOKUP($B21,[1]Женщины!$B$1:$H$65536,7,FALSE))</f>
        <v>Саков А.П.</v>
      </c>
    </row>
    <row r="22" spans="1:12">
      <c r="A22" s="19">
        <v>2</v>
      </c>
      <c r="B22" s="20">
        <v>165</v>
      </c>
      <c r="C22" s="21" t="str">
        <f>IF(B22=0," ",VLOOKUP(B22,[1]Женщины!B$1:H$65536,2,FALSE))</f>
        <v>Тифанова Алина</v>
      </c>
      <c r="D22" s="22">
        <f>IF(B22=0," ",VLOOKUP($B22,[1]Женщины!$B$1:$H$65536,3,FALSE))</f>
        <v>1993</v>
      </c>
      <c r="E22" s="23" t="str">
        <f>IF(B22=0," ",IF(VLOOKUP($B22,[1]Женщины!$B$1:$H$65536,4,FALSE)=0," ",VLOOKUP($B22,[1]Женщины!$B$1:$H$65536,4,FALSE)))</f>
        <v>2р</v>
      </c>
      <c r="F22" s="21" t="str">
        <f>IF(B22=0," ",VLOOKUP($B22,[1]Женщины!$B$1:$H$65536,5,FALSE))</f>
        <v>Архангельская</v>
      </c>
      <c r="G22" s="21" t="str">
        <f>IF(B22=0," ",VLOOKUP($B22,[1]Женщины!$B$1:$H$65536,6,FALSE))</f>
        <v>Архангельск, ГСУ "Поморье"</v>
      </c>
      <c r="H22" s="31"/>
      <c r="I22" s="114">
        <v>1.6953703703703705E-3</v>
      </c>
      <c r="J22" s="26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2р</v>
      </c>
      <c r="K22" s="16">
        <v>17</v>
      </c>
      <c r="L22" s="21" t="str">
        <f>IF(B22=0," ",VLOOKUP($B22,[1]Женщины!$B$1:$H$65536,7,FALSE))</f>
        <v>Чернов А.В.. Мосеев А.А.</v>
      </c>
    </row>
    <row r="23" spans="1:12">
      <c r="A23" s="19">
        <v>3</v>
      </c>
      <c r="B23" s="20">
        <v>205</v>
      </c>
      <c r="C23" s="21" t="str">
        <f>IF(B23=0," ",VLOOKUP(B23,[1]Женщины!B$1:H$65536,2,FALSE))</f>
        <v>Сенникова Наталья</v>
      </c>
      <c r="D23" s="27">
        <f>IF(B23=0," ",VLOOKUP($B23,[1]Женщины!$B$1:$H$65536,3,FALSE))</f>
        <v>34525</v>
      </c>
      <c r="E23" s="23" t="str">
        <f>IF(B23=0," ",IF(VLOOKUP($B23,[1]Женщины!$B$1:$H$65536,4,FALSE)=0," ",VLOOKUP($B23,[1]Женщины!$B$1:$H$65536,4,FALSE)))</f>
        <v>1р</v>
      </c>
      <c r="F23" s="21" t="str">
        <f>IF(B23=0," ",VLOOKUP($B23,[1]Женщины!$B$1:$H$65536,5,FALSE))</f>
        <v>Костромская</v>
      </c>
      <c r="G23" s="21" t="str">
        <f>IF(B23=0," ",VLOOKUP($B23,[1]Женщины!$B$1:$H$65536,6,FALSE))</f>
        <v>Шарья, СДЮСШОР</v>
      </c>
      <c r="H23" s="31"/>
      <c r="I23" s="114">
        <v>1.6969907407407409E-3</v>
      </c>
      <c r="J23" s="26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2р</v>
      </c>
      <c r="K23" s="16">
        <v>15</v>
      </c>
      <c r="L23" s="21" t="str">
        <f>IF(B23=0," ",VLOOKUP($B23,[1]Женщины!$B$1:$H$65536,7,FALSE))</f>
        <v>Рычкова Ю.В.</v>
      </c>
    </row>
    <row r="24" spans="1:12">
      <c r="A24" s="52">
        <v>4</v>
      </c>
      <c r="B24" s="20">
        <v>604</v>
      </c>
      <c r="C24" s="21" t="str">
        <f>IF(B24=0," ",VLOOKUP(B24,[1]Женщины!B$1:H$65536,2,FALSE))</f>
        <v>Груздева Кристина</v>
      </c>
      <c r="D24" s="22">
        <f>IF(B24=0," ",VLOOKUP($B24,[1]Женщины!$B$1:$H$65536,3,FALSE))</f>
        <v>1994</v>
      </c>
      <c r="E24" s="23" t="str">
        <f>IF(B24=0," ",IF(VLOOKUP($B24,[1]Женщины!$B$1:$H$65536,4,FALSE)=0," ",VLOOKUP($B24,[1]Женщины!$B$1:$H$65536,4,FALSE)))</f>
        <v>2р</v>
      </c>
      <c r="F24" s="21" t="str">
        <f>IF(B24=0," ",VLOOKUP($B24,[1]Женщины!$B$1:$H$65536,5,FALSE))</f>
        <v>Костромская</v>
      </c>
      <c r="G24" s="21" t="str">
        <f>IF(B24=0," ",VLOOKUP($B24,[1]Женщины!$B$1:$H$65536,6,FALSE))</f>
        <v>Шарья, СДЮСШОР</v>
      </c>
      <c r="H24" s="31"/>
      <c r="I24" s="114">
        <v>1.7675925925925925E-3</v>
      </c>
      <c r="J24" s="26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2р</v>
      </c>
      <c r="K24" s="16">
        <v>14</v>
      </c>
      <c r="L24" s="21" t="str">
        <f>IF(B24=0," ",VLOOKUP($B24,[1]Женщины!$B$1:$H$65536,7,FALSE))</f>
        <v>Рычкова Ю.В.</v>
      </c>
    </row>
    <row r="25" spans="1:12">
      <c r="A25" s="52">
        <v>5</v>
      </c>
      <c r="B25" s="32">
        <v>624</v>
      </c>
      <c r="C25" s="21" t="str">
        <f>IF(B25=0," ",VLOOKUP(B25,[1]Женщины!B$1:H$65536,2,FALSE))</f>
        <v>Белова Диана</v>
      </c>
      <c r="D25" s="22">
        <f>IF(B25=0," ",VLOOKUP($B25,[1]Женщины!$B$1:$H$65536,3,FALSE))</f>
        <v>1994</v>
      </c>
      <c r="E25" s="23" t="str">
        <f>IF(B25=0," ",IF(VLOOKUP($B25,[1]Женщины!$B$1:$H$65536,4,FALSE)=0," ",VLOOKUP($B25,[1]Женщины!$B$1:$H$65536,4,FALSE)))</f>
        <v xml:space="preserve"> </v>
      </c>
      <c r="F25" s="21" t="str">
        <f>IF(B25=0," ",VLOOKUP($B25,[1]Женщины!$B$1:$H$65536,5,FALSE))</f>
        <v>Вологодская</v>
      </c>
      <c r="G25" s="21" t="str">
        <f>IF(B25=0," ",VLOOKUP($B25,[1]Женщины!$B$1:$H$65536,6,FALSE))</f>
        <v>Шексна, ДЮСШ</v>
      </c>
      <c r="H25" s="31"/>
      <c r="I25" s="114">
        <v>1.7848379629629629E-3</v>
      </c>
      <c r="J25" s="26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2р</v>
      </c>
      <c r="K25" s="15" t="s">
        <v>31</v>
      </c>
      <c r="L25" s="21" t="str">
        <f>IF(B25=0," ",VLOOKUP($B25,[1]Женщины!$B$1:$H$65536,7,FALSE))</f>
        <v>Воробьёва О.Н.</v>
      </c>
    </row>
    <row r="26" spans="1:12">
      <c r="A26" s="52">
        <v>6</v>
      </c>
      <c r="B26" s="20">
        <v>603</v>
      </c>
      <c r="C26" s="21" t="str">
        <f>IF(B26=0," ",VLOOKUP(B26,[1]Женщины!B$1:H$65536,2,FALSE))</f>
        <v>Исакова Екатерина</v>
      </c>
      <c r="D26" s="22">
        <f>IF(B26=0," ",VLOOKUP($B26,[1]Женщины!$B$1:$H$65536,3,FALSE))</f>
        <v>1994</v>
      </c>
      <c r="E26" s="23" t="str">
        <f>IF(B26=0," ",IF(VLOOKUP($B26,[1]Женщины!$B$1:$H$65536,4,FALSE)=0," ",VLOOKUP($B26,[1]Женщины!$B$1:$H$65536,4,FALSE)))</f>
        <v>2р</v>
      </c>
      <c r="F26" s="21" t="str">
        <f>IF(B26=0," ",VLOOKUP($B26,[1]Женщины!$B$1:$H$65536,5,FALSE))</f>
        <v>Костромская</v>
      </c>
      <c r="G26" s="21" t="str">
        <f>IF(B26=0," ",VLOOKUP($B26,[1]Женщины!$B$1:$H$65536,6,FALSE))</f>
        <v>Шарья, СДЮСШОР</v>
      </c>
      <c r="H26" s="31"/>
      <c r="I26" s="114">
        <v>1.7892361111111112E-3</v>
      </c>
      <c r="J26" s="26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2р</v>
      </c>
      <c r="K26" s="16">
        <v>13</v>
      </c>
      <c r="L26" s="21" t="str">
        <f>IF(B26=0," ",VLOOKUP($B26,[1]Женщины!$B$1:$H$65536,7,FALSE))</f>
        <v>Рычкова Ю.В.</v>
      </c>
    </row>
    <row r="27" spans="1:12">
      <c r="A27" s="29"/>
      <c r="B27" s="20">
        <v>633</v>
      </c>
      <c r="C27" s="21" t="str">
        <f>IF(B27=0," ",VLOOKUP(B27,[1]Женщины!B$1:H$65536,2,FALSE))</f>
        <v>Бабаева Надежда</v>
      </c>
      <c r="D27" s="22">
        <f>IF(B27=0," ",VLOOKUP($B27,[1]Женщины!$B$1:$H$65536,3,FALSE))</f>
        <v>1993</v>
      </c>
      <c r="E27" s="23" t="str">
        <f>IF(B27=0," ",IF(VLOOKUP($B27,[1]Женщины!$B$1:$H$65536,4,FALSE)=0," ",VLOOKUP($B27,[1]Женщины!$B$1:$H$65536,4,FALSE)))</f>
        <v>1р</v>
      </c>
      <c r="F27" s="21" t="str">
        <f>IF(B27=0," ",VLOOKUP($B27,[1]Женщины!$B$1:$H$65536,5,FALSE))</f>
        <v>Вологодская</v>
      </c>
      <c r="G27" s="21" t="str">
        <f>IF(B27=0," ",VLOOKUP($B27,[1]Женщины!$B$1:$H$65536,6,FALSE))</f>
        <v>Череповец, ДЮСШ-2</v>
      </c>
      <c r="H27" s="31"/>
      <c r="I27" s="123" t="s">
        <v>132</v>
      </c>
      <c r="J27" s="26"/>
      <c r="K27" s="16">
        <v>0</v>
      </c>
      <c r="L27" s="21" t="str">
        <f>IF(B27=0," ",VLOOKUP($B27,[1]Женщины!$B$1:$H$65536,7,FALSE))</f>
        <v>Купцова Е.А.</v>
      </c>
    </row>
    <row r="28" spans="1:12" ht="15.75" thickBot="1">
      <c r="A28" s="35"/>
      <c r="B28" s="36"/>
      <c r="C28" s="37"/>
      <c r="D28" s="58"/>
      <c r="E28" s="39"/>
      <c r="F28" s="37"/>
      <c r="G28" s="37"/>
      <c r="H28" s="59"/>
      <c r="I28" s="116"/>
      <c r="J28" s="42"/>
      <c r="K28" s="42"/>
      <c r="L28" s="37"/>
    </row>
    <row r="29" spans="1:12" ht="23.25" thickTop="1">
      <c r="A29" s="382" t="s">
        <v>1</v>
      </c>
      <c r="B29" s="382"/>
      <c r="C29" s="382"/>
      <c r="D29" s="382"/>
      <c r="E29" s="382"/>
      <c r="F29" s="382"/>
      <c r="G29" s="382"/>
      <c r="H29" s="382"/>
      <c r="I29" s="382"/>
      <c r="J29" s="382"/>
      <c r="K29" s="382"/>
      <c r="L29" s="382"/>
    </row>
    <row r="30" spans="1:12" ht="20.25">
      <c r="A30" s="383" t="s">
        <v>38</v>
      </c>
      <c r="B30" s="383"/>
      <c r="C30" s="383"/>
      <c r="D30" s="383"/>
      <c r="E30" s="383"/>
      <c r="F30" s="383"/>
      <c r="G30" s="383"/>
      <c r="H30" s="383"/>
      <c r="I30" s="383"/>
      <c r="J30" s="383"/>
      <c r="K30" s="383"/>
      <c r="L30" s="383"/>
    </row>
    <row r="31" spans="1:12" ht="18">
      <c r="A31" s="1"/>
      <c r="B31" s="2"/>
      <c r="C31" s="2"/>
      <c r="D31" s="2"/>
      <c r="E31" s="2"/>
      <c r="F31" s="2" t="s">
        <v>5</v>
      </c>
      <c r="G31" s="2"/>
      <c r="H31" s="2"/>
      <c r="I31" s="2"/>
      <c r="J31" s="2"/>
      <c r="K31" s="2"/>
      <c r="L31" s="2"/>
    </row>
    <row r="32" spans="1:12" ht="15.75">
      <c r="A32" s="1"/>
      <c r="B32" s="3"/>
      <c r="C32" s="3"/>
      <c r="D32" s="3"/>
      <c r="E32" s="3"/>
      <c r="F32" s="384" t="s">
        <v>126</v>
      </c>
      <c r="G32" s="384"/>
      <c r="H32" s="3"/>
      <c r="I32"/>
      <c r="K32" s="4" t="s">
        <v>8</v>
      </c>
    </row>
    <row r="33" spans="1:12">
      <c r="A33" s="1"/>
      <c r="B33" s="4"/>
      <c r="C33" s="5"/>
      <c r="F33" s="1"/>
      <c r="G33" s="1"/>
      <c r="H33" s="6"/>
      <c r="I33" s="6"/>
      <c r="J33" s="6"/>
      <c r="K33" s="6" t="s">
        <v>10</v>
      </c>
      <c r="L33" s="6"/>
    </row>
    <row r="34" spans="1:12" ht="18.75">
      <c r="A34" s="7"/>
      <c r="B34" s="4"/>
      <c r="C34" s="4"/>
      <c r="E34" s="8"/>
      <c r="F34" s="1"/>
      <c r="G34" s="1"/>
      <c r="H34" s="8"/>
      <c r="I34" s="385" t="s">
        <v>106</v>
      </c>
      <c r="J34" s="385"/>
      <c r="K34" s="9"/>
      <c r="L34" s="6" t="s">
        <v>133</v>
      </c>
    </row>
    <row r="35" spans="1:12">
      <c r="A35" s="1" t="s">
        <v>130</v>
      </c>
      <c r="B35" s="4"/>
      <c r="C35" s="4"/>
      <c r="D35" s="10"/>
      <c r="E35" s="10"/>
      <c r="F35" s="1"/>
      <c r="G35" s="1"/>
      <c r="H35" s="11"/>
      <c r="I35" s="378"/>
      <c r="J35" s="378"/>
      <c r="K35" s="12"/>
      <c r="L35" s="6"/>
    </row>
    <row r="36" spans="1:12">
      <c r="A36" s="379" t="s">
        <v>17</v>
      </c>
      <c r="B36" s="379" t="s">
        <v>18</v>
      </c>
      <c r="C36" s="379" t="s">
        <v>19</v>
      </c>
      <c r="D36" s="372" t="s">
        <v>20</v>
      </c>
      <c r="E36" s="372" t="s">
        <v>21</v>
      </c>
      <c r="F36" s="372" t="s">
        <v>22</v>
      </c>
      <c r="G36" s="372" t="s">
        <v>23</v>
      </c>
      <c r="H36" s="380" t="s">
        <v>24</v>
      </c>
      <c r="I36" s="381"/>
      <c r="J36" s="379" t="s">
        <v>25</v>
      </c>
      <c r="K36" s="372" t="s">
        <v>26</v>
      </c>
      <c r="L36" s="374" t="s">
        <v>27</v>
      </c>
    </row>
    <row r="37" spans="1:12">
      <c r="A37" s="373"/>
      <c r="B37" s="373"/>
      <c r="C37" s="373"/>
      <c r="D37" s="373"/>
      <c r="E37" s="373"/>
      <c r="F37" s="373"/>
      <c r="G37" s="373"/>
      <c r="H37" s="392" t="s">
        <v>28</v>
      </c>
      <c r="I37" s="393"/>
      <c r="J37" s="373"/>
      <c r="K37" s="373"/>
      <c r="L37" s="375"/>
    </row>
    <row r="38" spans="1:12">
      <c r="A38" s="15"/>
      <c r="B38" s="15"/>
      <c r="C38" s="15"/>
      <c r="D38" s="16"/>
      <c r="E38" s="15"/>
      <c r="F38" s="376" t="s">
        <v>41</v>
      </c>
      <c r="G38" s="376"/>
      <c r="H38" s="17"/>
      <c r="I38" s="18"/>
      <c r="K38" s="141"/>
    </row>
    <row r="39" spans="1:12" ht="24" customHeight="1">
      <c r="A39" s="19">
        <v>1</v>
      </c>
      <c r="B39" s="20">
        <v>406</v>
      </c>
      <c r="C39" s="50" t="str">
        <f>IF(B39=0," ",VLOOKUP(B39,[1]Женщины!B$1:H$65536,2,FALSE))</f>
        <v>Самульская Елена</v>
      </c>
      <c r="D39" s="51">
        <f>IF(B39=0," ",VLOOKUP($B39,[1]Женщины!$B$1:$H$65536,3,FALSE))</f>
        <v>33235</v>
      </c>
      <c r="E39" s="52" t="str">
        <f>IF(B39=0," ",IF(VLOOKUP($B39,[1]Женщины!$B$1:$H$65536,4,FALSE)=0," ",VLOOKUP($B39,[1]Женщины!$B$1:$H$65536,4,FALSE)))</f>
        <v>КМС</v>
      </c>
      <c r="F39" s="50" t="str">
        <f>IF(B39=0," ",VLOOKUP($B39,[1]Женщины!$B$1:$H$65536,5,FALSE))</f>
        <v>респ-ка Карелия</v>
      </c>
      <c r="G39" s="50" t="str">
        <f>IF(B39=0," ",VLOOKUP($B39,[1]Женщины!$B$1:$H$65536,6,FALSE))</f>
        <v>СДЮСШОР-3</v>
      </c>
      <c r="H39" s="24"/>
      <c r="I39" s="124">
        <v>1.5872685185185185E-3</v>
      </c>
      <c r="J39" s="29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>1р</v>
      </c>
      <c r="K39" s="54">
        <v>20</v>
      </c>
      <c r="L39" s="100" t="str">
        <f>IF(B39=0," ",VLOOKUP($B39,[1]Женщины!$B$1:$H$65536,7,FALSE))</f>
        <v>Кишкин А.Ю., Зимон О.В., Воробьёв С.А.</v>
      </c>
    </row>
    <row r="40" spans="1:12">
      <c r="A40" s="19">
        <v>2</v>
      </c>
      <c r="B40" s="20">
        <v>187</v>
      </c>
      <c r="C40" s="21" t="str">
        <f>IF(B40=0," ",VLOOKUP(B40,[1]Женщины!B$1:H$65536,2,FALSE))</f>
        <v>Кононович Алёна</v>
      </c>
      <c r="D40" s="27">
        <f>IF(B40=0," ",VLOOKUP($B40,[1]Женщины!$B$1:$H$65536,3,FALSE))</f>
        <v>33286</v>
      </c>
      <c r="E40" s="23" t="str">
        <f>IF(B40=0," ",IF(VLOOKUP($B40,[1]Женщины!$B$1:$H$65536,4,FALSE)=0," ",VLOOKUP($B40,[1]Женщины!$B$1:$H$65536,4,FALSE)))</f>
        <v>КМС</v>
      </c>
      <c r="F40" s="21" t="str">
        <f>IF(B40=0," ",VLOOKUP($B40,[1]Женщины!$B$1:$H$65536,5,FALSE))</f>
        <v>Калининградская</v>
      </c>
      <c r="G40" s="21" t="str">
        <f>IF(B40=0," ",VLOOKUP($B40,[1]Женщины!$B$1:$H$65536,6,FALSE))</f>
        <v>Калининград, СДЮСШОР-4</v>
      </c>
      <c r="H40" s="31"/>
      <c r="I40" s="114">
        <v>1.5892361111111109E-3</v>
      </c>
      <c r="J40" s="26" t="str">
        <f>IF(I40=0," ",IF(I40&lt;=[1]Разряды!$D$33,[1]Разряды!$D$3,IF(I40&lt;=[1]Разряды!$E$33,[1]Разряды!$E$3,IF(I40&lt;=[1]Разряды!$F$33,[1]Разряды!$F$3,IF(I40&lt;=[1]Разряды!$G$33,[1]Разряды!$G$3,IF(I40&lt;=[1]Разряды!$H$33,[1]Разряды!$H$3,IF(I40&lt;=[1]Разряды!$I$33,[1]Разряды!$I$3,IF(I40&lt;=[1]Разряды!$J$33,[1]Разряды!$J$3,"б/р"))))))))</f>
        <v>1р</v>
      </c>
      <c r="K40" s="16">
        <v>17</v>
      </c>
      <c r="L40" s="30" t="str">
        <f>IF(B40=0," ",VLOOKUP($B40,[1]Женщины!$B$1:$H$65536,7,FALSE))</f>
        <v>Лещинский В.В., Антунович Г.П.</v>
      </c>
    </row>
    <row r="41" spans="1:12">
      <c r="A41" s="19">
        <v>3</v>
      </c>
      <c r="B41" s="20">
        <v>451</v>
      </c>
      <c r="C41" s="21" t="str">
        <f>IF(B41=0," ",VLOOKUP(B41,[1]Женщины!B$1:H$65536,2,FALSE))</f>
        <v>Купаева Анна</v>
      </c>
      <c r="D41" s="22">
        <f>IF(B41=0," ",VLOOKUP($B41,[1]Женщины!$B$1:$H$65536,3,FALSE))</f>
        <v>1990</v>
      </c>
      <c r="E41" s="23" t="str">
        <f>IF(B41=0," ",IF(VLOOKUP($B41,[1]Женщины!$B$1:$H$65536,4,FALSE)=0," ",VLOOKUP($B41,[1]Женщины!$B$1:$H$65536,4,FALSE)))</f>
        <v>1р</v>
      </c>
      <c r="F41" s="21" t="str">
        <f>IF(B41=0," ",VLOOKUP($B41,[1]Женщины!$B$1:$H$65536,5,FALSE))</f>
        <v>Мурманская</v>
      </c>
      <c r="G41" s="21" t="str">
        <f>IF(B41=0," ",VLOOKUP($B41,[1]Женщины!$B$1:$H$65536,6,FALSE))</f>
        <v>Мурманск, СДЮСШОР-4</v>
      </c>
      <c r="H41" s="31"/>
      <c r="I41" s="114">
        <v>1.5949074074074075E-3</v>
      </c>
      <c r="J41" s="26" t="str">
        <f>IF(I41=0," ",IF(I41&lt;=[1]Разряды!$D$33,[1]Разряды!$D$3,IF(I41&lt;=[1]Разряды!$E$33,[1]Разряды!$E$3,IF(I41&lt;=[1]Разряды!$F$33,[1]Разряды!$F$3,IF(I41&lt;=[1]Разряды!$G$33,[1]Разряды!$G$3,IF(I41&lt;=[1]Разряды!$H$33,[1]Разряды!$H$3,IF(I41&lt;=[1]Разряды!$I$33,[1]Разряды!$I$3,IF(I41&lt;=[1]Разряды!$J$33,[1]Разряды!$J$3,"б/р"))))))))</f>
        <v>1р</v>
      </c>
      <c r="K41" s="16">
        <v>15</v>
      </c>
      <c r="L41" s="21" t="str">
        <f>IF(B41=0," ",VLOOKUP($B41,[1]Женщины!$B$1:$H$65536,7,FALSE))</f>
        <v>Ахметов А.Р.</v>
      </c>
    </row>
    <row r="42" spans="1:12">
      <c r="A42" s="52">
        <v>4</v>
      </c>
      <c r="B42" s="32">
        <v>284</v>
      </c>
      <c r="C42" s="21" t="str">
        <f>IF(B42=0," ",VLOOKUP(B42,[1]Женщины!B$1:H$65536,2,FALSE))</f>
        <v>Смирнова Татьяна</v>
      </c>
      <c r="D42" s="22">
        <f>IF(B42=0," ",VLOOKUP($B42,[1]Женщины!$B$1:$H$65536,3,FALSE))</f>
        <v>1992</v>
      </c>
      <c r="E42" s="23" t="str">
        <f>IF(B42=0," ",IF(VLOOKUP($B42,[1]Женщины!$B$1:$H$65536,4,FALSE)=0," ",VLOOKUP($B42,[1]Женщины!$B$1:$H$65536,4,FALSE)))</f>
        <v>КМС</v>
      </c>
      <c r="F42" s="21" t="str">
        <f>IF(B42=0," ",VLOOKUP($B42,[1]Женщины!$B$1:$H$65536,5,FALSE))</f>
        <v>Вологодская</v>
      </c>
      <c r="G42" s="21"/>
      <c r="H42" s="31"/>
      <c r="I42" s="114">
        <v>1.6403935185185185E-3</v>
      </c>
      <c r="J42" s="26" t="str">
        <f>IF(I42=0," ",IF(I42&lt;=[1]Разряды!$D$33,[1]Разряды!$D$3,IF(I42&lt;=[1]Разряды!$E$33,[1]Разряды!$E$3,IF(I42&lt;=[1]Разряды!$F$33,[1]Разряды!$F$3,IF(I42&lt;=[1]Разряды!$G$33,[1]Разряды!$G$3,IF(I42&lt;=[1]Разряды!$H$33,[1]Разряды!$H$3,IF(I42&lt;=[1]Разряды!$I$33,[1]Разряды!$I$3,IF(I42&lt;=[1]Разряды!$J$33,[1]Разряды!$J$3,"б/р"))))))))</f>
        <v>1р</v>
      </c>
      <c r="K42" s="16">
        <v>14</v>
      </c>
      <c r="L42" s="21" t="str">
        <f>IF(B42=0," ",VLOOKUP($B42,[1]Женщины!$B$1:$H$65536,7,FALSE))</f>
        <v>Лебедев А.В.</v>
      </c>
    </row>
    <row r="43" spans="1:12">
      <c r="A43" s="52">
        <v>5</v>
      </c>
      <c r="B43" s="20">
        <v>619</v>
      </c>
      <c r="C43" s="21" t="str">
        <f>IF(B43=0," ",VLOOKUP(B43,[1]Женщины!B$1:H$65536,2,FALSE))</f>
        <v>Парфёнова Татьяна</v>
      </c>
      <c r="D43" s="22">
        <f>IF(B43=0," ",VLOOKUP($B43,[1]Женщины!$B$1:$H$65536,3,FALSE))</f>
        <v>1992</v>
      </c>
      <c r="E43" s="23" t="str">
        <f>IF(B43=0," ",IF(VLOOKUP($B43,[1]Женщины!$B$1:$H$65536,4,FALSE)=0," ",VLOOKUP($B43,[1]Женщины!$B$1:$H$65536,4,FALSE)))</f>
        <v>1р</v>
      </c>
      <c r="F43" s="21" t="str">
        <f>IF(B43=0," ",VLOOKUP($B43,[1]Женщины!$B$1:$H$65536,5,FALSE))</f>
        <v>Вологодская</v>
      </c>
      <c r="G43" s="21" t="str">
        <f>IF(B43=0," ",VLOOKUP($B43,[1]Женщины!$B$1:$H$65536,6,FALSE))</f>
        <v>Вологда, ВИПЭ</v>
      </c>
      <c r="H43" s="31"/>
      <c r="I43" s="114">
        <v>1.6880787037037036E-3</v>
      </c>
      <c r="J43" s="26" t="str">
        <f>IF(I43=0," ",IF(I43&lt;=[1]Разряды!$D$33,[1]Разряды!$D$3,IF(I43&lt;=[1]Разряды!$E$33,[1]Разряды!$E$3,IF(I43&lt;=[1]Разряды!$F$33,[1]Разряды!$F$3,IF(I43&lt;=[1]Разряды!$G$33,[1]Разряды!$G$3,IF(I43&lt;=[1]Разряды!$H$33,[1]Разряды!$H$3,IF(I43&lt;=[1]Разряды!$I$33,[1]Разряды!$I$3,IF(I43&lt;=[1]Разряды!$J$33,[1]Разряды!$J$3,"б/р"))))))))</f>
        <v>1р</v>
      </c>
      <c r="K43" s="15" t="s">
        <v>31</v>
      </c>
      <c r="L43" s="21" t="str">
        <f>IF(B43=0," ",VLOOKUP($B43,[1]Женщины!$B$1:$H$65536,7,FALSE))</f>
        <v>Фомичёв А.В.</v>
      </c>
    </row>
    <row r="44" spans="1:12">
      <c r="A44" s="52">
        <v>6</v>
      </c>
      <c r="B44" s="20">
        <v>613</v>
      </c>
      <c r="C44" s="21" t="str">
        <f>IF(B44=0," ",VLOOKUP(B44,[1]Женщины!B$1:H$65536,2,FALSE))</f>
        <v>Баранова Олеся</v>
      </c>
      <c r="D44" s="22">
        <f>IF(B44=0," ",VLOOKUP($B44,[1]Женщины!$B$1:$H$65536,3,FALSE))</f>
        <v>1992</v>
      </c>
      <c r="E44" s="23" t="str">
        <f>IF(B44=0," ",IF(VLOOKUP($B44,[1]Женщины!$B$1:$H$65536,4,FALSE)=0," ",VLOOKUP($B44,[1]Женщины!$B$1:$H$65536,4,FALSE)))</f>
        <v>1р</v>
      </c>
      <c r="F44" s="21" t="str">
        <f>IF(B44=0," ",VLOOKUP($B44,[1]Женщины!$B$1:$H$65536,5,FALSE))</f>
        <v>Вологодская</v>
      </c>
      <c r="G44" s="21" t="str">
        <f>IF(B44=0," ",VLOOKUP($B44,[1]Женщины!$B$1:$H$65536,6,FALSE))</f>
        <v>Вологда, ВИПЭ</v>
      </c>
      <c r="H44" s="31"/>
      <c r="I44" s="114">
        <v>1.6934027777777778E-3</v>
      </c>
      <c r="J44" s="26" t="str">
        <f>IF(I44=0," ",IF(I44&lt;=[1]Разряды!$D$33,[1]Разряды!$D$3,IF(I44&lt;=[1]Разряды!$E$33,[1]Разряды!$E$3,IF(I44&lt;=[1]Разряды!$F$33,[1]Разряды!$F$3,IF(I44&lt;=[1]Разряды!$G$33,[1]Разряды!$G$3,IF(I44&lt;=[1]Разряды!$H$33,[1]Разряды!$H$3,IF(I44&lt;=[1]Разряды!$I$33,[1]Разряды!$I$3,IF(I44&lt;=[1]Разряды!$J$33,[1]Разряды!$J$3,"б/р"))))))))</f>
        <v>2р</v>
      </c>
      <c r="K44" s="15" t="s">
        <v>31</v>
      </c>
      <c r="L44" s="21" t="str">
        <f>IF(B44=0," ",VLOOKUP($B44,[1]Женщины!$B$1:$H$65536,7,FALSE))</f>
        <v>Фомичёв А.В.</v>
      </c>
    </row>
    <row r="45" spans="1:12">
      <c r="A45" s="29"/>
      <c r="B45" s="20"/>
      <c r="C45" s="21"/>
      <c r="D45" s="27"/>
      <c r="E45" s="23"/>
      <c r="F45" s="21"/>
      <c r="G45" s="21"/>
      <c r="H45" s="31"/>
      <c r="I45" s="377"/>
      <c r="J45" s="377"/>
      <c r="K45" s="45"/>
      <c r="L45" s="46"/>
    </row>
    <row r="46" spans="1:12">
      <c r="A46" s="15"/>
      <c r="B46" s="15"/>
      <c r="C46" s="15"/>
      <c r="D46" s="16"/>
      <c r="E46" s="15"/>
      <c r="F46" s="376" t="s">
        <v>43</v>
      </c>
      <c r="G46" s="376"/>
      <c r="H46" s="33"/>
      <c r="I46" s="385" t="s">
        <v>106</v>
      </c>
      <c r="J46" s="385"/>
      <c r="K46" s="45"/>
      <c r="L46" s="46" t="s">
        <v>134</v>
      </c>
    </row>
    <row r="47" spans="1:12">
      <c r="A47" s="19">
        <v>1</v>
      </c>
      <c r="B47" s="20">
        <v>441</v>
      </c>
      <c r="C47" s="21" t="str">
        <f>IF(B47=0," ",VLOOKUP(B47,[1]Женщины!B$1:H$65536,2,FALSE))</f>
        <v>Маркелова Татьяна</v>
      </c>
      <c r="D47" s="27">
        <f>IF(B47=0," ",VLOOKUP($B47,[1]Женщины!$B$1:$H$65536,3,FALSE))</f>
        <v>32486</v>
      </c>
      <c r="E47" s="23" t="str">
        <f>IF(B47=0," ",IF(VLOOKUP($B47,[1]Женщины!$B$1:$H$65536,4,FALSE)=0," ",VLOOKUP($B47,[1]Женщины!$B$1:$H$65536,4,FALSE)))</f>
        <v>МС</v>
      </c>
      <c r="F47" s="21" t="str">
        <f>IF(B47=0," ",VLOOKUP($B47,[1]Женщины!$B$1:$H$65536,5,FALSE))</f>
        <v>Мурманская</v>
      </c>
      <c r="G47" s="21" t="str">
        <f>IF(B47=0," ",VLOOKUP($B47,[1]Женщины!$B$1:$H$65536,6,FALSE))</f>
        <v>Мурманск</v>
      </c>
      <c r="H47" s="31"/>
      <c r="I47" s="114">
        <v>1.428935185185185E-3</v>
      </c>
      <c r="J47" s="23" t="s">
        <v>113</v>
      </c>
      <c r="K47" s="15" t="s">
        <v>66</v>
      </c>
      <c r="L47" s="49" t="str">
        <f>IF(B47=0," ",VLOOKUP($B47,[1]Женщины!$B$1:$H$65536,7,FALSE))</f>
        <v>Савенков П.В.</v>
      </c>
    </row>
    <row r="48" spans="1:12">
      <c r="A48" s="19">
        <v>2</v>
      </c>
      <c r="B48" s="20">
        <v>440</v>
      </c>
      <c r="C48" s="21" t="str">
        <f>IF(B48=0," ",VLOOKUP(B48,[1]Женщины!B$1:H$65536,2,FALSE))</f>
        <v>Палиенко Татьяна</v>
      </c>
      <c r="D48" s="27">
        <f>IF(B48=0," ",VLOOKUP($B48,[1]Женщины!$B$1:$H$65536,3,FALSE))</f>
        <v>30638</v>
      </c>
      <c r="E48" s="23" t="str">
        <f>IF(B48=0," ",IF(VLOOKUP($B48,[1]Женщины!$B$1:$H$65536,4,FALSE)=0," ",VLOOKUP($B48,[1]Женщины!$B$1:$H$65536,4,FALSE)))</f>
        <v>МСМК</v>
      </c>
      <c r="F48" s="21" t="str">
        <f>IF(B48=0," ",VLOOKUP($B48,[1]Женщины!$B$1:$H$65536,5,FALSE))</f>
        <v>Мурманская</v>
      </c>
      <c r="G48" s="21" t="str">
        <f>IF(B48=0," ",VLOOKUP($B48,[1]Женщины!$B$1:$H$65536,6,FALSE))</f>
        <v>Мурманск</v>
      </c>
      <c r="H48" s="31"/>
      <c r="I48" s="114">
        <v>1.4307870370370371E-3</v>
      </c>
      <c r="J48" s="23" t="s">
        <v>113</v>
      </c>
      <c r="K48" s="15" t="s">
        <v>135</v>
      </c>
      <c r="L48" s="21" t="str">
        <f>IF(B48=0," ",VLOOKUP($B48,[1]Женщины!$B$1:$H$65536,7,FALSE))</f>
        <v>Савенков П.В.</v>
      </c>
    </row>
    <row r="49" spans="1:12">
      <c r="A49" s="19">
        <v>3</v>
      </c>
      <c r="B49" s="32">
        <v>152</v>
      </c>
      <c r="C49" s="21" t="str">
        <f>IF(B49=0," ",VLOOKUP(B49,[1]Женщины!B$1:H$65536,2,FALSE))</f>
        <v>Мурашова Елена</v>
      </c>
      <c r="D49" s="27">
        <f>IF(B49=0," ",VLOOKUP($B49,[1]Женщины!$B$1:$H$65536,3,FALSE))</f>
        <v>32055</v>
      </c>
      <c r="E49" s="23" t="str">
        <f>IF(B49=0," ",IF(VLOOKUP($B49,[1]Женщины!$B$1:$H$65536,4,FALSE)=0," ",VLOOKUP($B49,[1]Женщины!$B$1:$H$65536,4,FALSE)))</f>
        <v>КМС</v>
      </c>
      <c r="F49" s="21" t="str">
        <f>IF(B49=0," ",VLOOKUP($B49,[1]Женщины!$B$1:$H$65536,5,FALSE))</f>
        <v>Архангельская</v>
      </c>
      <c r="G49" s="21" t="str">
        <f>IF(B49=0," ",VLOOKUP($B49,[1]Женщины!$B$1:$H$65536,6,FALSE))</f>
        <v>Вельск</v>
      </c>
      <c r="H49" s="31"/>
      <c r="I49" s="114">
        <v>1.5460648148148146E-3</v>
      </c>
      <c r="J49" s="26" t="str">
        <f>IF(I49=0," ",IF(I49&lt;=[1]Разряды!$D$33,[1]Разряды!$D$3,IF(I49&lt;=[1]Разряды!$E$33,[1]Разряды!$E$3,IF(I49&lt;=[1]Разряды!$F$33,[1]Разряды!$F$3,IF(I49&lt;=[1]Разряды!$G$33,[1]Разряды!$G$3,IF(I49&lt;=[1]Разряды!$H$33,[1]Разряды!$H$3,IF(I49&lt;=[1]Разряды!$I$33,[1]Разряды!$I$3,IF(I49&lt;=[1]Разряды!$J$33,[1]Разряды!$J$3,"б/р"))))))))</f>
        <v>кмс</v>
      </c>
      <c r="K49" s="16">
        <v>15</v>
      </c>
      <c r="L49" s="21" t="str">
        <f>IF(B49=0," ",VLOOKUP($B49,[1]Женщины!$B$1:$H$65536,7,FALSE))</f>
        <v>Бусырев А.В.</v>
      </c>
    </row>
    <row r="50" spans="1:12">
      <c r="A50" s="29">
        <v>4</v>
      </c>
      <c r="B50" s="20">
        <v>447</v>
      </c>
      <c r="C50" s="21" t="str">
        <f>IF(B50=0," ",VLOOKUP(B50,[1]Женщины!B$1:H$65536,2,FALSE))</f>
        <v>Гузенкова Ирина</v>
      </c>
      <c r="D50" s="22">
        <f>IF(B50=0," ",VLOOKUP($B50,[1]Женщины!$B$1:$H$65536,3,FALSE))</f>
        <v>1989</v>
      </c>
      <c r="E50" s="23" t="str">
        <f>IF(B50=0," ",IF(VLOOKUP($B50,[1]Женщины!$B$1:$H$65536,4,FALSE)=0," ",VLOOKUP($B50,[1]Женщины!$B$1:$H$65536,4,FALSE)))</f>
        <v>1р</v>
      </c>
      <c r="F50" s="21" t="str">
        <f>IF(B50=0," ",VLOOKUP($B50,[1]Женщины!$B$1:$H$65536,5,FALSE))</f>
        <v>Мурманская</v>
      </c>
      <c r="G50" s="21" t="str">
        <f>IF(B50=0," ",VLOOKUP($B50,[1]Женщины!$B$1:$H$65536,6,FALSE))</f>
        <v>Мурманск, СДЮСШОР-4</v>
      </c>
      <c r="H50" s="31"/>
      <c r="I50" s="114">
        <v>1.5738425925925926E-3</v>
      </c>
      <c r="J50" s="26" t="str">
        <f>IF(I50=0," ",IF(I50&lt;=[1]Разряды!$D$33,[1]Разряды!$D$3,IF(I50&lt;=[1]Разряды!$E$33,[1]Разряды!$E$3,IF(I50&lt;=[1]Разряды!$F$33,[1]Разряды!$F$3,IF(I50&lt;=[1]Разряды!$G$33,[1]Разряды!$G$3,IF(I50&lt;=[1]Разряды!$H$33,[1]Разряды!$H$3,IF(I50&lt;=[1]Разряды!$I$33,[1]Разряды!$I$3,IF(I50&lt;=[1]Разряды!$J$33,[1]Разряды!$J$3,"б/р"))))))))</f>
        <v>кмс</v>
      </c>
      <c r="K50" s="16">
        <v>14</v>
      </c>
      <c r="L50" s="21" t="str">
        <f>IF(B50=0," ",VLOOKUP($B50,[1]Женщины!$B$1:$H$65536,7,FALSE))</f>
        <v>Ахметов А.Р.</v>
      </c>
    </row>
    <row r="51" spans="1:12">
      <c r="A51" s="29">
        <v>5</v>
      </c>
      <c r="B51" s="20">
        <v>498</v>
      </c>
      <c r="C51" s="21" t="str">
        <f>IF(B51=0," ",VLOOKUP(B51,[1]Женщины!B$1:H$65536,2,FALSE))</f>
        <v>Дементьева Маргарита</v>
      </c>
      <c r="D51" s="22">
        <f>IF(B51=0," ",VLOOKUP($B51,[1]Женщины!$B$1:$H$65536,3,FALSE))</f>
        <v>1988</v>
      </c>
      <c r="E51" s="23" t="str">
        <f>IF(B51=0," ",IF(VLOOKUP($B51,[1]Женщины!$B$1:$H$65536,4,FALSE)=0," ",VLOOKUP($B51,[1]Женщины!$B$1:$H$65536,4,FALSE)))</f>
        <v>1р</v>
      </c>
      <c r="F51" s="21" t="str">
        <f>IF(B51=0," ",VLOOKUP($B51,[1]Женщины!$B$1:$H$65536,5,FALSE))</f>
        <v>Владимирская</v>
      </c>
      <c r="G51" s="21" t="str">
        <f>IF(B51=0," ",VLOOKUP($B51,[1]Женщины!$B$1:$H$65536,6,FALSE))</f>
        <v>Владимир, СДЮСШОР-4</v>
      </c>
      <c r="H51" s="31"/>
      <c r="I51" s="114">
        <v>1.6417824074074076E-3</v>
      </c>
      <c r="J51" s="26" t="str">
        <f>IF(I51=0," ",IF(I51&lt;=[1]Разряды!$D$33,[1]Разряды!$D$3,IF(I51&lt;=[1]Разряды!$E$33,[1]Разряды!$E$3,IF(I51&lt;=[1]Разряды!$F$33,[1]Разряды!$F$3,IF(I51&lt;=[1]Разряды!$G$33,[1]Разряды!$G$3,IF(I51&lt;=[1]Разряды!$H$33,[1]Разряды!$H$3,IF(I51&lt;=[1]Разряды!$I$33,[1]Разряды!$I$3,IF(I51&lt;=[1]Разряды!$J$33,[1]Разряды!$J$3,"б/р"))))))))</f>
        <v>1р</v>
      </c>
      <c r="K51" s="15" t="s">
        <v>31</v>
      </c>
      <c r="L51" s="21" t="str">
        <f>IF(B51=0," ",VLOOKUP($B51,[1]Женщины!$B$1:$H$65536,7,FALSE))</f>
        <v>Герцен Е.А.</v>
      </c>
    </row>
    <row r="52" spans="1:12" ht="15.75" thickBo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</row>
    <row r="53" spans="1:12" ht="15.75" thickTop="1">
      <c r="H53"/>
      <c r="I53"/>
    </row>
    <row r="54" spans="1:12">
      <c r="H54"/>
      <c r="I54"/>
    </row>
    <row r="55" spans="1:12">
      <c r="H55"/>
      <c r="I55"/>
    </row>
    <row r="56" spans="1:12">
      <c r="H56"/>
      <c r="I56"/>
    </row>
    <row r="57" spans="1:12">
      <c r="H57"/>
      <c r="I57"/>
    </row>
    <row r="58" spans="1:12">
      <c r="H58"/>
      <c r="I58"/>
    </row>
    <row r="59" spans="1:12">
      <c r="H59"/>
      <c r="I59"/>
    </row>
    <row r="60" spans="1:12">
      <c r="H60"/>
      <c r="I60"/>
    </row>
    <row r="61" spans="1:12">
      <c r="H61"/>
      <c r="I61"/>
    </row>
    <row r="62" spans="1:12">
      <c r="H62"/>
      <c r="I62"/>
    </row>
    <row r="63" spans="1:12">
      <c r="H63"/>
      <c r="I63"/>
    </row>
    <row r="64" spans="1:12">
      <c r="H64"/>
      <c r="I64"/>
    </row>
    <row r="65" spans="1:9">
      <c r="H65"/>
      <c r="I65"/>
    </row>
    <row r="66" spans="1:9">
      <c r="H66"/>
      <c r="I66"/>
    </row>
    <row r="67" spans="1:9">
      <c r="H67"/>
      <c r="I67"/>
    </row>
    <row r="68" spans="1:9">
      <c r="H68"/>
      <c r="I68"/>
    </row>
    <row r="69" spans="1:9">
      <c r="H69"/>
      <c r="I69"/>
    </row>
    <row r="70" spans="1:9">
      <c r="A70" s="63"/>
      <c r="B70" s="63"/>
      <c r="C70" s="63"/>
      <c r="D70" s="63"/>
      <c r="E70" s="63"/>
      <c r="F70" s="63"/>
      <c r="G70" s="63"/>
      <c r="H70" s="64"/>
      <c r="I70" s="64"/>
    </row>
    <row r="71" spans="1:9">
      <c r="A71" s="63"/>
      <c r="B71" s="63"/>
      <c r="C71" s="63"/>
      <c r="D71" s="63"/>
      <c r="E71" s="63"/>
      <c r="F71" s="63"/>
      <c r="G71" s="63"/>
      <c r="H71" s="64"/>
      <c r="I71" s="64"/>
    </row>
    <row r="72" spans="1:9">
      <c r="A72" s="63"/>
      <c r="B72" s="63"/>
      <c r="C72" s="63"/>
      <c r="D72" s="63"/>
      <c r="E72" s="63"/>
      <c r="F72" s="63"/>
      <c r="G72" s="63"/>
      <c r="H72" s="64"/>
      <c r="I72" s="64"/>
    </row>
    <row r="73" spans="1:9">
      <c r="A73" s="63"/>
      <c r="B73" s="63"/>
      <c r="C73" s="63"/>
      <c r="D73" s="63"/>
      <c r="E73" s="63"/>
      <c r="F73" s="63"/>
      <c r="G73" s="63"/>
      <c r="H73" s="64"/>
      <c r="I73" s="64"/>
    </row>
    <row r="74" spans="1:9">
      <c r="A74" s="63"/>
      <c r="B74" s="63"/>
      <c r="C74" s="63"/>
      <c r="D74" s="63"/>
      <c r="E74" s="63"/>
      <c r="F74" s="63"/>
      <c r="G74" s="63"/>
      <c r="H74" s="64"/>
      <c r="I74" s="64"/>
    </row>
    <row r="75" spans="1:9">
      <c r="A75" s="63"/>
      <c r="B75" s="63"/>
      <c r="C75" s="63"/>
      <c r="D75" s="63"/>
      <c r="E75" s="63"/>
      <c r="F75" s="63"/>
      <c r="G75" s="63"/>
      <c r="H75" s="64"/>
      <c r="I75" s="64"/>
    </row>
    <row r="76" spans="1:9">
      <c r="A76" s="63"/>
      <c r="B76" s="63"/>
      <c r="C76" s="63"/>
      <c r="D76" s="63"/>
      <c r="E76" s="63"/>
      <c r="F76" s="63"/>
      <c r="G76" s="63"/>
      <c r="H76" s="64"/>
      <c r="I76" s="64"/>
    </row>
    <row r="77" spans="1:9">
      <c r="A77" s="63"/>
      <c r="B77" s="63"/>
      <c r="C77" s="63"/>
      <c r="D77" s="63"/>
      <c r="E77" s="63"/>
      <c r="F77" s="63"/>
      <c r="G77" s="63"/>
      <c r="H77" s="64"/>
      <c r="I77" s="64"/>
    </row>
    <row r="78" spans="1:9">
      <c r="A78" s="63"/>
      <c r="B78" s="63"/>
      <c r="C78" s="63"/>
      <c r="D78" s="63"/>
      <c r="E78" s="63"/>
      <c r="F78" s="63"/>
      <c r="G78" s="63"/>
      <c r="H78" s="64"/>
      <c r="I78" s="64"/>
    </row>
    <row r="79" spans="1:9">
      <c r="A79" s="63"/>
      <c r="B79" s="63"/>
      <c r="C79" s="63"/>
      <c r="D79" s="63"/>
      <c r="E79" s="63"/>
      <c r="F79" s="63"/>
      <c r="G79" s="63"/>
      <c r="H79" s="64"/>
      <c r="I79" s="64"/>
    </row>
    <row r="80" spans="1:9">
      <c r="A80" s="63"/>
      <c r="B80" s="63"/>
      <c r="C80" s="63"/>
      <c r="D80" s="63"/>
      <c r="E80" s="63"/>
      <c r="F80" s="63"/>
      <c r="G80" s="63"/>
      <c r="H80" s="64"/>
      <c r="I80" s="64"/>
    </row>
    <row r="81" spans="1:9">
      <c r="A81" s="63"/>
      <c r="B81" s="63"/>
      <c r="C81" s="63"/>
      <c r="D81" s="63"/>
      <c r="E81" s="63"/>
      <c r="F81" s="63"/>
      <c r="G81" s="63"/>
      <c r="H81" s="64"/>
      <c r="I81" s="64"/>
    </row>
    <row r="82" spans="1:9">
      <c r="A82" s="63"/>
      <c r="B82" s="63"/>
      <c r="C82" s="63"/>
      <c r="D82" s="63"/>
      <c r="E82" s="63"/>
      <c r="F82" s="63"/>
      <c r="G82" s="63"/>
      <c r="H82" s="64"/>
      <c r="I82" s="64"/>
    </row>
    <row r="83" spans="1:9">
      <c r="A83" s="63"/>
      <c r="B83" s="63"/>
      <c r="C83" s="63"/>
      <c r="D83" s="63"/>
      <c r="E83" s="63"/>
      <c r="F83" s="63"/>
      <c r="G83" s="63"/>
      <c r="H83" s="64"/>
      <c r="I83" s="64"/>
    </row>
    <row r="84" spans="1:9">
      <c r="A84" s="63"/>
      <c r="B84" s="63"/>
      <c r="C84" s="63"/>
      <c r="D84" s="63"/>
      <c r="E84" s="63"/>
      <c r="F84" s="63"/>
      <c r="G84" s="63"/>
      <c r="H84" s="64"/>
      <c r="I84" s="64"/>
    </row>
    <row r="85" spans="1:9">
      <c r="A85" s="63"/>
      <c r="B85" s="63"/>
      <c r="C85" s="63"/>
      <c r="D85" s="63"/>
      <c r="E85" s="63"/>
      <c r="F85" s="63"/>
      <c r="G85" s="63"/>
      <c r="H85" s="64"/>
      <c r="I85" s="64"/>
    </row>
    <row r="86" spans="1:9">
      <c r="A86" s="63"/>
      <c r="B86" s="63"/>
      <c r="C86" s="63"/>
      <c r="D86" s="63"/>
      <c r="E86" s="63"/>
      <c r="F86" s="63"/>
      <c r="G86" s="63"/>
      <c r="H86" s="64"/>
      <c r="I86" s="64"/>
    </row>
    <row r="87" spans="1:9">
      <c r="A87" s="63"/>
      <c r="B87" s="63"/>
      <c r="C87" s="63"/>
      <c r="D87" s="63"/>
      <c r="E87" s="63"/>
      <c r="F87" s="63"/>
      <c r="G87" s="63"/>
      <c r="H87" s="64"/>
      <c r="I87" s="64"/>
    </row>
    <row r="88" spans="1:9">
      <c r="A88" s="63"/>
      <c r="B88" s="63"/>
      <c r="C88" s="63"/>
      <c r="D88" s="63"/>
      <c r="E88" s="63"/>
      <c r="F88" s="63"/>
      <c r="G88" s="63"/>
      <c r="H88" s="64"/>
      <c r="I88" s="64"/>
    </row>
    <row r="89" spans="1:9">
      <c r="A89" s="63"/>
      <c r="B89" s="63"/>
      <c r="C89" s="63"/>
      <c r="D89" s="63"/>
      <c r="E89" s="63"/>
      <c r="F89" s="63"/>
      <c r="G89" s="63"/>
      <c r="H89" s="64"/>
      <c r="I89" s="64"/>
    </row>
  </sheetData>
  <mergeCells count="41">
    <mergeCell ref="A1:L1"/>
    <mergeCell ref="A2:L2"/>
    <mergeCell ref="F4:G4"/>
    <mergeCell ref="I6:J6"/>
    <mergeCell ref="I7:J7"/>
    <mergeCell ref="F32:G32"/>
    <mergeCell ref="F8:F9"/>
    <mergeCell ref="G8:G9"/>
    <mergeCell ref="H8:I8"/>
    <mergeCell ref="J8:J9"/>
    <mergeCell ref="F10:G10"/>
    <mergeCell ref="F20:G20"/>
    <mergeCell ref="I20:J20"/>
    <mergeCell ref="A29:L29"/>
    <mergeCell ref="A30:L30"/>
    <mergeCell ref="A8:A9"/>
    <mergeCell ref="B8:B9"/>
    <mergeCell ref="C8:C9"/>
    <mergeCell ref="D8:D9"/>
    <mergeCell ref="E8:E9"/>
    <mergeCell ref="K8:K9"/>
    <mergeCell ref="L8:L9"/>
    <mergeCell ref="H9:I9"/>
    <mergeCell ref="I34:J34"/>
    <mergeCell ref="I35:J35"/>
    <mergeCell ref="F46:G46"/>
    <mergeCell ref="I46:J46"/>
    <mergeCell ref="J36:J37"/>
    <mergeCell ref="A36:A37"/>
    <mergeCell ref="B36:B37"/>
    <mergeCell ref="C36:C37"/>
    <mergeCell ref="D36:D37"/>
    <mergeCell ref="E36:E37"/>
    <mergeCell ref="K36:K37"/>
    <mergeCell ref="L36:L37"/>
    <mergeCell ref="H37:I37"/>
    <mergeCell ref="F38:G38"/>
    <mergeCell ref="I45:J45"/>
    <mergeCell ref="F36:F37"/>
    <mergeCell ref="G36:G37"/>
    <mergeCell ref="H36:I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01"/>
  <sheetViews>
    <sheetView topLeftCell="A64" workbookViewId="0">
      <selection activeCell="P18" sqref="P18"/>
    </sheetView>
  </sheetViews>
  <sheetFormatPr defaultRowHeight="15"/>
  <cols>
    <col min="1" max="1" width="6" customWidth="1"/>
    <col min="2" max="2" width="7.5703125" customWidth="1"/>
    <col min="3" max="3" width="22.7109375" customWidth="1"/>
    <col min="4" max="4" width="11.28515625" customWidth="1"/>
    <col min="5" max="5" width="7" customWidth="1"/>
    <col min="6" max="6" width="18.28515625" customWidth="1"/>
    <col min="7" max="7" width="26.5703125" customWidth="1"/>
    <col min="8" max="8" width="7.140625" style="72" customWidth="1"/>
    <col min="9" max="9" width="7.85546875" style="72" customWidth="1"/>
    <col min="10" max="10" width="7.7109375" customWidth="1"/>
    <col min="11" max="11" width="6.42578125" customWidth="1"/>
    <col min="12" max="12" width="29.140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136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137</v>
      </c>
      <c r="B4" s="3"/>
      <c r="C4" s="3"/>
      <c r="D4" s="3"/>
      <c r="E4" s="3"/>
      <c r="F4" s="384" t="s">
        <v>126</v>
      </c>
      <c r="G4" s="384"/>
      <c r="H4" s="3"/>
      <c r="I4"/>
      <c r="K4" s="4" t="s">
        <v>8</v>
      </c>
    </row>
    <row r="5" spans="1:12">
      <c r="A5" s="1" t="s">
        <v>138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139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140</v>
      </c>
    </row>
    <row r="7" spans="1:12">
      <c r="A7" s="1" t="s">
        <v>141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51</v>
      </c>
      <c r="G10" s="376"/>
      <c r="H10" s="17"/>
      <c r="I10" s="18"/>
    </row>
    <row r="11" spans="1:12">
      <c r="A11" s="19">
        <v>1</v>
      </c>
      <c r="B11" s="20">
        <v>212</v>
      </c>
      <c r="C11" s="21" t="str">
        <f>IF(B11=0," ",VLOOKUP(B11,[1]Спортсмены!B$1:H$65536,2,FALSE))</f>
        <v>Якунин Ярослав</v>
      </c>
      <c r="D11" s="27">
        <f>IF(B11=0," ",VLOOKUP($B11,[1]Спортсмены!$B$1:$H$65536,3,FALSE))</f>
        <v>34921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Костромская</v>
      </c>
      <c r="G11" s="21" t="str">
        <f>IF(B11=0," ",VLOOKUP($B11,[1]Спортсмены!$B$1:$H$65536,6,FALSE))</f>
        <v>Кострома, КОСДЮСШОР</v>
      </c>
      <c r="H11" s="500" t="s">
        <v>366</v>
      </c>
      <c r="I11" s="511">
        <v>1.3719907407407407E-3</v>
      </c>
      <c r="J11" s="26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1р</v>
      </c>
      <c r="K11" s="26">
        <v>20</v>
      </c>
      <c r="L11" s="21" t="str">
        <f>IF(B11=0," ",VLOOKUP($B11,[1]Спортсмены!$B$1:$H$65536,7,FALSE))</f>
        <v>Ефалов Н.Л.</v>
      </c>
    </row>
    <row r="12" spans="1:12">
      <c r="A12" s="19">
        <v>2</v>
      </c>
      <c r="B12" s="20">
        <v>211</v>
      </c>
      <c r="C12" s="21" t="str">
        <f>IF(B12=0," ",VLOOKUP(B12,[1]Спортсмены!B$1:H$65536,2,FALSE))</f>
        <v>Рупасов Дмитрий</v>
      </c>
      <c r="D12" s="27">
        <f>IF(B12=0," ",VLOOKUP($B12,[1]Спортсмены!$B$1:$H$65536,3,FALSE))</f>
        <v>34775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Костромская</v>
      </c>
      <c r="G12" s="21" t="str">
        <f>IF(B12=0," ",VLOOKUP($B12,[1]Спортсмены!$B$1:$H$65536,6,FALSE))</f>
        <v>Кострома, КОСДЮСШОР</v>
      </c>
      <c r="H12" s="31"/>
      <c r="I12" s="114">
        <v>1.3871527777777779E-3</v>
      </c>
      <c r="J12" s="26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1р</v>
      </c>
      <c r="K12" s="16">
        <v>17</v>
      </c>
      <c r="L12" s="21" t="str">
        <f>IF(B12=0," ",VLOOKUP($B12,[1]Спортсмены!$B$1:$H$65536,7,FALSE))</f>
        <v>Дружков А.Н.</v>
      </c>
    </row>
    <row r="13" spans="1:12">
      <c r="A13" s="19">
        <v>3</v>
      </c>
      <c r="B13" s="20">
        <v>499</v>
      </c>
      <c r="C13" s="21" t="str">
        <f>IF(B13=0," ",VLOOKUP(B13,[1]Спортсмены!B$1:H$65536,2,FALSE))</f>
        <v>Куликов Александр</v>
      </c>
      <c r="D13" s="23">
        <f>IF(B13=0," ",VLOOKUP($B13,[1]Спортсмены!$B$1:$H$65536,3,FALSE))</f>
        <v>1995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Ярославская</v>
      </c>
      <c r="G13" s="21" t="str">
        <f>IF(B13=0," ",VLOOKUP($B13,[1]Спортсмены!$B$1:$H$65536,6,FALSE))</f>
        <v>Гаврилов Ям, ДЮСШ</v>
      </c>
      <c r="H13" s="31"/>
      <c r="I13" s="114">
        <v>1.4083333333333335E-3</v>
      </c>
      <c r="J13" s="26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1р</v>
      </c>
      <c r="K13" s="15" t="s">
        <v>31</v>
      </c>
      <c r="L13" s="21" t="str">
        <f>IF(B13=0," ",VLOOKUP($B13,[1]Спортсмены!$B$1:$H$65536,7,FALSE))</f>
        <v>Сорокин А.В.</v>
      </c>
    </row>
    <row r="14" spans="1:12">
      <c r="A14" s="29">
        <v>4</v>
      </c>
      <c r="B14" s="20">
        <v>295</v>
      </c>
      <c r="C14" s="21" t="str">
        <f>IF(B14=0," ",VLOOKUP(B14,[1]Спортсмены!B$1:H$65536,2,FALSE))</f>
        <v>Бобылев Семен</v>
      </c>
      <c r="D14" s="23">
        <f>IF(B14=0," ",VLOOKUP($B14,[1]Спортсмены!$B$1:$H$65536,3,FALSE))</f>
        <v>1995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Вологодская</v>
      </c>
      <c r="G14" s="21" t="str">
        <f>IF(B14=0," ",VLOOKUP($B14,[1]Спортсмены!$B$1:$H$65536,6,FALSE))</f>
        <v>Череповец, ДЮСШ-2</v>
      </c>
      <c r="H14" s="31"/>
      <c r="I14" s="114">
        <v>1.4366898148148149E-3</v>
      </c>
      <c r="J14" s="26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2р</v>
      </c>
      <c r="K14" s="16">
        <v>15</v>
      </c>
      <c r="L14" s="21" t="str">
        <f>IF(B14=0," ",VLOOKUP($B14,[1]Спортсмены!$B$1:$H$65536,7,FALSE))</f>
        <v>Боголюбов В.Л.</v>
      </c>
    </row>
    <row r="15" spans="1:12">
      <c r="A15" s="29">
        <v>5</v>
      </c>
      <c r="B15" s="20">
        <v>462</v>
      </c>
      <c r="C15" s="21" t="str">
        <f>IF(B15=0," ",VLOOKUP(B15,[1]Спортсмены!B$1:H$65536,2,FALSE))</f>
        <v>Пахомов Олег</v>
      </c>
      <c r="D15" s="23">
        <f>IF(B15=0," ",VLOOKUP($B15,[1]Спортсмены!$B$1:$H$65536,3,FALSE))</f>
        <v>1995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Мурманская</v>
      </c>
      <c r="G15" s="21" t="str">
        <f>IF(B15=0," ",VLOOKUP($B15,[1]Спортсмены!$B$1:$H$65536,6,FALSE))</f>
        <v>Мурманск, СДЮСШОР-4</v>
      </c>
      <c r="H15" s="31"/>
      <c r="I15" s="114">
        <v>1.4399305555555556E-3</v>
      </c>
      <c r="J15" s="26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2р</v>
      </c>
      <c r="K15" s="16">
        <v>14</v>
      </c>
      <c r="L15" s="21" t="str">
        <f>IF(B15=0," ",VLOOKUP($B15,[1]Спортсмены!$B$1:$H$65536,7,FALSE))</f>
        <v>Игнатьева Л.А.</v>
      </c>
    </row>
    <row r="16" spans="1:12">
      <c r="A16" s="29">
        <v>6</v>
      </c>
      <c r="B16" s="20">
        <v>179</v>
      </c>
      <c r="C16" s="21" t="str">
        <f>IF(B16=0," ",VLOOKUP(B16,[1]Спортсмены!B$1:H$65536,2,FALSE))</f>
        <v>Панкратов Никита</v>
      </c>
      <c r="D16" s="23">
        <f>IF(B16=0," ",VLOOKUP($B16,[1]Спортсмены!$B$1:$H$65536,3,FALSE))</f>
        <v>1995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Архангельская</v>
      </c>
      <c r="G16" s="21" t="str">
        <f>IF(B16=0," ",VLOOKUP($B16,[1]Спортсмены!$B$1:$H$65536,6,FALSE))</f>
        <v>Архангельск, ДЮСШ-1</v>
      </c>
      <c r="H16" s="31"/>
      <c r="I16" s="114">
        <v>1.4622685185185183E-3</v>
      </c>
      <c r="J16" s="26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2р</v>
      </c>
      <c r="K16" s="16">
        <v>13</v>
      </c>
      <c r="L16" s="21" t="str">
        <f>IF(B16=0," ",VLOOKUP($B16,[1]Спортсмены!$B$1:$H$65536,7,FALSE))</f>
        <v>Луцева И.В.</v>
      </c>
    </row>
    <row r="17" spans="1:12">
      <c r="A17" s="29">
        <v>7</v>
      </c>
      <c r="B17" s="20">
        <v>348</v>
      </c>
      <c r="C17" s="21" t="str">
        <f>IF(B17=0," ",VLOOKUP(B17,[1]Спортсмены!B$1:H$65536,2,FALSE))</f>
        <v>Суржов Илья</v>
      </c>
      <c r="D17" s="27">
        <f>IF(B17=0," ",VLOOKUP($B17,[1]Спортсмены!$B$1:$H$65536,3,FALSE))</f>
        <v>34933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Ивановская</v>
      </c>
      <c r="G17" s="21" t="str">
        <f>IF(B17=0," ",VLOOKUP($B17,[1]Спортсмены!$B$1:$H$65536,6,FALSE))</f>
        <v>Иваново</v>
      </c>
      <c r="H17" s="31"/>
      <c r="I17" s="114">
        <v>1.4640046296296296E-3</v>
      </c>
      <c r="J17" s="26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2р</v>
      </c>
      <c r="K17" s="16">
        <v>12</v>
      </c>
      <c r="L17" s="21" t="str">
        <f>IF(B17=0," ",VLOOKUP($B17,[1]Спортсмены!$B$1:$H$65536,7,FALSE))</f>
        <v>Кашникова Т.А.</v>
      </c>
    </row>
    <row r="18" spans="1:12">
      <c r="A18" s="29">
        <v>8</v>
      </c>
      <c r="B18" s="20">
        <v>308</v>
      </c>
      <c r="C18" s="21" t="str">
        <f>IF(B18=0," ",VLOOKUP(B18,[1]Спортсмены!B$1:H$65536,2,FALSE))</f>
        <v>Шляпкин Евгений</v>
      </c>
      <c r="D18" s="23">
        <f>IF(B18=0," ",VLOOKUP($B18,[1]Спортсмены!$B$1:$H$65536,3,FALSE))</f>
        <v>1995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Вологодская</v>
      </c>
      <c r="G18" s="21" t="str">
        <f>IF(B18=0," ",VLOOKUP($B18,[1]Спортсмены!$B$1:$H$65536,6,FALSE))</f>
        <v>Череповец, ДЮСШ-2</v>
      </c>
      <c r="H18" s="31"/>
      <c r="I18" s="114">
        <v>1.4660879629629631E-3</v>
      </c>
      <c r="J18" s="26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2р</v>
      </c>
      <c r="K18" s="16">
        <v>11</v>
      </c>
      <c r="L18" s="21" t="str">
        <f>IF(B18=0," ",VLOOKUP($B18,[1]Спортсмены!$B$1:$H$65536,7,FALSE))</f>
        <v>Полторацкий С.В.</v>
      </c>
    </row>
    <row r="19" spans="1:12">
      <c r="A19" s="29">
        <v>9</v>
      </c>
      <c r="B19" s="20">
        <v>626</v>
      </c>
      <c r="C19" s="21" t="str">
        <f>IF(B19=0," ",VLOOKUP(B19,[1]Спортсмены!B$1:H$65536,2,FALSE))</f>
        <v>Кузнецов Михаил</v>
      </c>
      <c r="D19" s="23">
        <f>IF(B19=0," ",VLOOKUP($B19,[1]Спортсмены!$B$1:$H$65536,3,FALSE))</f>
        <v>1995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Вологодская</v>
      </c>
      <c r="G19" s="21" t="str">
        <f>IF(B19=0," ",VLOOKUP($B19,[1]Спортсмены!$B$1:$H$65536,6,FALSE))</f>
        <v>Шексна, ДЮСШ</v>
      </c>
      <c r="H19" s="31"/>
      <c r="I19" s="114">
        <v>1.4755787037037036E-3</v>
      </c>
      <c r="J19" s="26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2р</v>
      </c>
      <c r="K19" s="16">
        <v>10</v>
      </c>
      <c r="L19" s="21" t="str">
        <f>IF(B19=0," ",VLOOKUP($B19,[1]Спортсмены!$B$1:$H$65536,7,FALSE))</f>
        <v>Киселев В.Д.</v>
      </c>
    </row>
    <row r="20" spans="1:12">
      <c r="A20" s="29">
        <v>10</v>
      </c>
      <c r="B20" s="20">
        <v>221</v>
      </c>
      <c r="C20" s="21" t="str">
        <f>IF(B20=0," ",VLOOKUP(B20,[1]Спортсмены!B$1:H$65536,2,FALSE))</f>
        <v>Кокин Артём</v>
      </c>
      <c r="D20" s="27">
        <f>IF(B20=0," ",VLOOKUP($B20,[1]Спортсмены!$B$1:$H$65536,3,FALSE))</f>
        <v>34786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Костромская</v>
      </c>
      <c r="G20" s="21" t="str">
        <f>IF(B20=0," ",VLOOKUP($B20,[1]Спортсмены!$B$1:$H$65536,6,FALSE))</f>
        <v>Кострома, КОСДЮСШОР</v>
      </c>
      <c r="H20" s="31"/>
      <c r="I20" s="114">
        <v>1.4782407407407409E-3</v>
      </c>
      <c r="J20" s="26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2р</v>
      </c>
      <c r="K20" s="16">
        <v>9</v>
      </c>
      <c r="L20" s="21" t="str">
        <f>IF(B20=0," ",VLOOKUP($B20,[1]Спортсмены!$B$1:$H$65536,7,FALSE))</f>
        <v>Дружков А.Н.</v>
      </c>
    </row>
    <row r="21" spans="1:12">
      <c r="A21" s="29">
        <v>11</v>
      </c>
      <c r="B21" s="109">
        <v>473</v>
      </c>
      <c r="C21" s="21" t="str">
        <f>IF(B21=0," ",VLOOKUP(B21,[1]Спортсмены!B$1:H$65536,2,FALSE))</f>
        <v>Степанов Олег</v>
      </c>
      <c r="D21" s="23">
        <f>IF(B21=0," ",VLOOKUP($B21,[1]Спортсмены!$B$1:$H$65536,3,FALSE))</f>
        <v>1996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Владимирская</v>
      </c>
      <c r="G21" s="21" t="str">
        <f>IF(B21=0," ",VLOOKUP($B21,[1]Спортсмены!$B$1:$H$65536,6,FALSE))</f>
        <v>Владимир, СДЮСШОР-4</v>
      </c>
      <c r="H21" s="31"/>
      <c r="I21" s="114">
        <v>1.5083333333333335E-3</v>
      </c>
      <c r="J21" s="26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2р</v>
      </c>
      <c r="K21" s="16">
        <v>8</v>
      </c>
      <c r="L21" s="21" t="str">
        <f>IF(B21=0," ",VLOOKUP($B21,[1]Спортсмены!$B$1:$H$65536,7,FALSE))</f>
        <v>Герцен Е.А.</v>
      </c>
    </row>
    <row r="22" spans="1:12">
      <c r="A22" s="29">
        <v>12</v>
      </c>
      <c r="B22" s="109">
        <v>625</v>
      </c>
      <c r="C22" s="21" t="str">
        <f>IF(B22=0," ",VLOOKUP(B22,[1]Спортсмены!B$1:H$65536,2,FALSE))</f>
        <v>Збойнов Андрей</v>
      </c>
      <c r="D22" s="23">
        <f>IF(B22=0," ",VLOOKUP($B22,[1]Спортсмены!$B$1:$H$65536,3,FALSE))</f>
        <v>1997</v>
      </c>
      <c r="E22" s="23" t="str">
        <f>IF(B22=0," ",IF(VLOOKUP($B22,[1]Спортсмены!$B$1:$H$65536,4,FALSE)=0," ",VLOOKUP($B22,[1]Спортсмены!$B$1:$H$65536,4,FALSE)))</f>
        <v>3р</v>
      </c>
      <c r="F22" s="21" t="str">
        <f>IF(B22=0," ",VLOOKUP($B22,[1]Спортсмены!$B$1:$H$65536,5,FALSE))</f>
        <v>Вологодская</v>
      </c>
      <c r="G22" s="21" t="str">
        <f>IF(B22=0," ",VLOOKUP($B22,[1]Спортсмены!$B$1:$H$65536,6,FALSE))</f>
        <v>Шексна, ДЮСШ</v>
      </c>
      <c r="H22" s="31"/>
      <c r="I22" s="114">
        <v>1.5190972222222222E-3</v>
      </c>
      <c r="J22" s="26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2р</v>
      </c>
      <c r="K22" s="15" t="s">
        <v>31</v>
      </c>
      <c r="L22" s="21" t="str">
        <f>IF(B22=0," ",VLOOKUP($B22,[1]Спортсмены!$B$1:$H$65536,7,FALSE))</f>
        <v>Киселев В.Д.</v>
      </c>
    </row>
    <row r="23" spans="1:12">
      <c r="A23" s="29">
        <v>13</v>
      </c>
      <c r="B23" s="16">
        <v>623</v>
      </c>
      <c r="C23" s="21" t="str">
        <f>IF(B23=0," ",VLOOKUP(B23,[1]Спортсмены!B$1:H$65536,2,FALSE))</f>
        <v>Груничев Илья</v>
      </c>
      <c r="D23" s="23">
        <f>IF(B23=0," ",VLOOKUP($B23,[1]Спортсмены!$B$1:$H$65536,3,FALSE))</f>
        <v>1997</v>
      </c>
      <c r="E23" s="23" t="str">
        <f>IF(B23=0," ",IF(VLOOKUP($B23,[1]Спортсмены!$B$1:$H$65536,4,FALSE)=0," ",VLOOKUP($B23,[1]Спортсмены!$B$1:$H$65536,4,FALSE)))</f>
        <v>3р</v>
      </c>
      <c r="F23" s="21" t="str">
        <f>IF(B23=0," ",VLOOKUP($B23,[1]Спортсмены!$B$1:$H$65536,5,FALSE))</f>
        <v>Вологодская</v>
      </c>
      <c r="G23" s="21" t="str">
        <f>IF(B23=0," ",VLOOKUP($B23,[1]Спортсмены!$B$1:$H$65536,6,FALSE))</f>
        <v>Шексна, ДЮСШ</v>
      </c>
      <c r="H23" s="31"/>
      <c r="I23" s="114">
        <v>1.5200231481481479E-3</v>
      </c>
      <c r="J23" s="26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2р</v>
      </c>
      <c r="K23" s="15" t="s">
        <v>31</v>
      </c>
      <c r="L23" s="21" t="str">
        <f>IF(B23=0," ",VLOOKUP($B23,[1]Спортсмены!$B$1:$H$65536,7,FALSE))</f>
        <v>Киселев В.Д.</v>
      </c>
    </row>
    <row r="24" spans="1:12">
      <c r="A24" s="29">
        <v>14</v>
      </c>
      <c r="B24" s="125">
        <v>180</v>
      </c>
      <c r="C24" s="21" t="str">
        <f>IF(B24=0," ",VLOOKUP(B24,[1]Спортсмены!B$1:H$65536,2,FALSE))</f>
        <v>Бочкарев Николай</v>
      </c>
      <c r="D24" s="23">
        <f>IF(B24=0," ",VLOOKUP($B24,[1]Спортсмены!$B$1:$H$65536,3,FALSE))</f>
        <v>1995</v>
      </c>
      <c r="E24" s="23" t="str">
        <f>IF(B24=0," ",IF(VLOOKUP($B24,[1]Спортсмены!$B$1:$H$65536,4,FALSE)=0," ",VLOOKUP($B24,[1]Спортсмены!$B$1:$H$65536,4,FALSE)))</f>
        <v>3р</v>
      </c>
      <c r="F24" s="21" t="str">
        <f>IF(B24=0," ",VLOOKUP($B24,[1]Спортсмены!$B$1:$H$65536,5,FALSE))</f>
        <v>Архангельская</v>
      </c>
      <c r="G24" s="21" t="str">
        <f>IF(B24=0," ",VLOOKUP($B24,[1]Спортсмены!$B$1:$H$65536,6,FALSE))</f>
        <v>Архангельск, ДЮСШ-1</v>
      </c>
      <c r="H24" s="31"/>
      <c r="I24" s="114">
        <v>1.5309027777777777E-3</v>
      </c>
      <c r="J24" s="26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3р</v>
      </c>
      <c r="K24" s="15" t="s">
        <v>31</v>
      </c>
      <c r="L24" s="21" t="str">
        <f>IF(B24=0," ",VLOOKUP($B24,[1]Спортсмены!$B$1:$H$65536,7,FALSE))</f>
        <v>Луцева И.В.</v>
      </c>
    </row>
    <row r="25" spans="1:12">
      <c r="A25" s="29">
        <v>15</v>
      </c>
      <c r="B25" s="109">
        <v>302</v>
      </c>
      <c r="C25" s="21" t="str">
        <f>IF(B25=0," ",VLOOKUP(B25,[1]Спортсмены!B$1:H$65536,2,FALSE))</f>
        <v>Чистяков Герман</v>
      </c>
      <c r="D25" s="23">
        <f>IF(B25=0," ",VLOOKUP($B25,[1]Спортсмены!$B$1:$H$65536,3,FALSE))</f>
        <v>1995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Вологодская</v>
      </c>
      <c r="G25" s="21" t="str">
        <f>IF(B25=0," ",VLOOKUP($B25,[1]Спортсмены!$B$1:$H$65536,6,FALSE))</f>
        <v>Череповец, ДЮСШ-2</v>
      </c>
      <c r="H25" s="31"/>
      <c r="I25" s="114">
        <v>1.5368055555555558E-3</v>
      </c>
      <c r="J25" s="26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3р</v>
      </c>
      <c r="K25" s="16">
        <v>7</v>
      </c>
      <c r="L25" s="21" t="str">
        <f>IF(B25=0," ",VLOOKUP($B25,[1]Спортсмены!$B$1:$H$65536,7,FALSE))</f>
        <v>Боголюбов В.Л.</v>
      </c>
    </row>
    <row r="26" spans="1:12">
      <c r="A26" s="29"/>
      <c r="B26" s="109">
        <v>374</v>
      </c>
      <c r="C26" s="21" t="str">
        <f>IF(B26=0," ",VLOOKUP(B26,[1]Спортсмены!B$1:H$65536,2,FALSE))</f>
        <v>Аввакуменков Сергей</v>
      </c>
      <c r="D26" s="27">
        <f>IF(B26=0," ",VLOOKUP($B26,[1]Спортсмены!$B$1:$H$65536,3,FALSE))</f>
        <v>35326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Псковская</v>
      </c>
      <c r="G26" s="21" t="str">
        <f>IF(B26=0," ",VLOOKUP($B26,[1]Спортсмены!$B$1:$H$65536,6,FALSE))</f>
        <v>Великие Луки</v>
      </c>
      <c r="H26" s="126" t="s">
        <v>92</v>
      </c>
      <c r="I26" s="123" t="s">
        <v>143</v>
      </c>
      <c r="J26" s="127" t="s">
        <v>144</v>
      </c>
      <c r="K26" s="16">
        <v>0</v>
      </c>
      <c r="L26" s="21" t="str">
        <f>IF(B26=0," ",VLOOKUP($B26,[1]Спортсмены!$B$1:$H$65536,7,FALSE))</f>
        <v>Аввакуменкова Н.М.</v>
      </c>
    </row>
    <row r="27" spans="1:12" ht="15.75" thickBot="1">
      <c r="A27" s="35"/>
      <c r="B27" s="36"/>
      <c r="C27" s="37"/>
      <c r="D27" s="58"/>
      <c r="E27" s="39"/>
      <c r="F27" s="37"/>
      <c r="G27" s="37"/>
      <c r="H27" s="128"/>
      <c r="I27" s="129"/>
      <c r="J27" s="130"/>
      <c r="K27" s="42"/>
      <c r="L27" s="37"/>
    </row>
    <row r="28" spans="1:12" ht="23.25" thickTop="1">
      <c r="A28" s="382" t="s">
        <v>1</v>
      </c>
      <c r="B28" s="382"/>
      <c r="C28" s="382"/>
      <c r="D28" s="382"/>
      <c r="E28" s="382"/>
      <c r="F28" s="382"/>
      <c r="G28" s="382"/>
      <c r="H28" s="382"/>
      <c r="I28" s="382"/>
      <c r="J28" s="382"/>
      <c r="K28" s="382"/>
      <c r="L28" s="382"/>
    </row>
    <row r="29" spans="1:12" ht="20.25">
      <c r="A29" s="383" t="s">
        <v>3</v>
      </c>
      <c r="B29" s="383"/>
      <c r="C29" s="383"/>
      <c r="D29" s="383"/>
      <c r="E29" s="383"/>
      <c r="F29" s="383"/>
      <c r="G29" s="383"/>
      <c r="H29" s="383"/>
      <c r="I29" s="383"/>
      <c r="J29" s="383"/>
      <c r="K29" s="383"/>
      <c r="L29" s="383"/>
    </row>
    <row r="30" spans="1:12" ht="18">
      <c r="A30" s="1"/>
      <c r="B30" s="2"/>
      <c r="C30" s="2"/>
      <c r="D30" s="2"/>
      <c r="E30" s="2"/>
      <c r="F30" s="2" t="s">
        <v>5</v>
      </c>
      <c r="G30" s="2"/>
      <c r="H30" s="2"/>
      <c r="I30" s="2"/>
      <c r="J30" s="2"/>
      <c r="K30" s="2"/>
      <c r="L30" s="2"/>
    </row>
    <row r="31" spans="1:12" ht="15.75">
      <c r="A31" s="1"/>
      <c r="B31" s="3"/>
      <c r="C31" s="3"/>
      <c r="D31" s="3"/>
      <c r="E31" s="3"/>
      <c r="F31" s="384" t="s">
        <v>126</v>
      </c>
      <c r="G31" s="384"/>
      <c r="H31" s="3"/>
      <c r="I31"/>
      <c r="K31" s="4" t="s">
        <v>8</v>
      </c>
    </row>
    <row r="32" spans="1:12">
      <c r="A32" s="1"/>
      <c r="B32" s="4"/>
      <c r="C32" s="5"/>
      <c r="F32" s="1"/>
      <c r="G32" s="1"/>
      <c r="H32" s="6"/>
      <c r="I32" s="6"/>
      <c r="J32" s="6"/>
      <c r="K32" s="6" t="s">
        <v>10</v>
      </c>
      <c r="L32" s="6"/>
    </row>
    <row r="33" spans="1:12" ht="18.75">
      <c r="A33" s="7"/>
      <c r="B33" s="4"/>
      <c r="C33" s="4"/>
      <c r="E33" s="8"/>
      <c r="F33" s="1"/>
      <c r="G33" s="1"/>
      <c r="H33" s="8"/>
      <c r="I33" s="385" t="s">
        <v>106</v>
      </c>
      <c r="J33" s="385"/>
      <c r="K33" s="9"/>
      <c r="L33" s="6" t="s">
        <v>145</v>
      </c>
    </row>
    <row r="34" spans="1:12">
      <c r="A34" s="1" t="s">
        <v>141</v>
      </c>
      <c r="B34" s="96"/>
      <c r="C34" s="96"/>
      <c r="D34" s="76"/>
      <c r="E34" s="10"/>
      <c r="F34" s="1"/>
      <c r="G34" s="1"/>
      <c r="H34" s="11"/>
      <c r="I34" s="378"/>
      <c r="J34" s="378"/>
      <c r="K34" s="12"/>
      <c r="L34" s="6"/>
    </row>
    <row r="35" spans="1:12">
      <c r="A35" s="379" t="s">
        <v>17</v>
      </c>
      <c r="B35" s="379" t="s">
        <v>18</v>
      </c>
      <c r="C35" s="379" t="s">
        <v>19</v>
      </c>
      <c r="D35" s="372" t="s">
        <v>20</v>
      </c>
      <c r="E35" s="372" t="s">
        <v>21</v>
      </c>
      <c r="F35" s="372" t="s">
        <v>22</v>
      </c>
      <c r="G35" s="372" t="s">
        <v>23</v>
      </c>
      <c r="H35" s="380" t="s">
        <v>24</v>
      </c>
      <c r="I35" s="381"/>
      <c r="J35" s="379" t="s">
        <v>25</v>
      </c>
      <c r="K35" s="372" t="s">
        <v>26</v>
      </c>
      <c r="L35" s="374" t="s">
        <v>27</v>
      </c>
    </row>
    <row r="36" spans="1:12">
      <c r="A36" s="373"/>
      <c r="B36" s="373"/>
      <c r="C36" s="373"/>
      <c r="D36" s="373"/>
      <c r="E36" s="373"/>
      <c r="F36" s="373"/>
      <c r="G36" s="373"/>
      <c r="H36" s="392" t="s">
        <v>28</v>
      </c>
      <c r="I36" s="393"/>
      <c r="J36" s="373"/>
      <c r="K36" s="373"/>
      <c r="L36" s="375"/>
    </row>
    <row r="37" spans="1:12">
      <c r="A37" s="15"/>
      <c r="B37" s="15"/>
      <c r="C37" s="15"/>
      <c r="D37" s="16"/>
      <c r="E37" s="15"/>
      <c r="F37" s="376" t="s">
        <v>57</v>
      </c>
      <c r="G37" s="376"/>
      <c r="H37" s="117"/>
      <c r="I37" s="385"/>
      <c r="J37" s="385"/>
      <c r="K37" s="102"/>
      <c r="L37" s="6"/>
    </row>
    <row r="38" spans="1:12">
      <c r="A38" s="19">
        <v>1</v>
      </c>
      <c r="B38" s="20">
        <v>452</v>
      </c>
      <c r="C38" s="21" t="str">
        <f>IF(B38=0," ",VLOOKUP(B38,[1]Спортсмены!B$1:H$65536,2,FALSE))</f>
        <v>Миронов Евгений</v>
      </c>
      <c r="D38" s="23">
        <f>IF(B38=0," ",VLOOKUP($B38,[1]Спортсмены!$B$1:$H$65536,3,FALSE))</f>
        <v>1993</v>
      </c>
      <c r="E38" s="23" t="str">
        <f>IF(B38=0," ",IF(VLOOKUP($B38,[1]Спортсмены!$B$1:$H$65536,4,FALSE)=0," ",VLOOKUP($B38,[1]Спортсмены!$B$1:$H$65536,4,FALSE)))</f>
        <v>КМС</v>
      </c>
      <c r="F38" s="21" t="str">
        <f>IF(B38=0," ",VLOOKUP($B38,[1]Спортсмены!$B$1:$H$65536,5,FALSE))</f>
        <v>Мурманская</v>
      </c>
      <c r="G38" s="21" t="str">
        <f>IF(B38=0," ",VLOOKUP($B38,[1]Спортсмены!$B$1:$H$65536,6,FALSE))</f>
        <v>Мурманск, СДЮСШОР-4</v>
      </c>
      <c r="H38" s="31"/>
      <c r="I38" s="114">
        <v>1.3292824074074073E-3</v>
      </c>
      <c r="J38" s="26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кмс</v>
      </c>
      <c r="K38" s="26">
        <v>20</v>
      </c>
      <c r="L38" s="21" t="str">
        <f>IF(B38=0," ",VLOOKUP($B38,[1]Спортсмены!$B$1:$H$65536,7,FALSE))</f>
        <v>Кацан Т.Н.</v>
      </c>
    </row>
    <row r="39" spans="1:12">
      <c r="A39" s="19">
        <v>2</v>
      </c>
      <c r="B39" s="20">
        <v>477</v>
      </c>
      <c r="C39" s="21" t="str">
        <f>IF(B39=0," ",VLOOKUP(B39,[1]Спортсмены!B$1:H$65536,2,FALSE))</f>
        <v>Лапшин Александр</v>
      </c>
      <c r="D39" s="23">
        <f>IF(B39=0," ",VLOOKUP($B39,[1]Спортсмены!$B$1:$H$65536,3,FALSE))</f>
        <v>1993</v>
      </c>
      <c r="E39" s="23" t="str">
        <f>IF(B39=0," ",IF(VLOOKUP($B39,[1]Спортсмены!$B$1:$H$65536,4,FALSE)=0," ",VLOOKUP($B39,[1]Спортсмены!$B$1:$H$65536,4,FALSE)))</f>
        <v>КМС</v>
      </c>
      <c r="F39" s="21" t="str">
        <f>IF(B39=0," ",VLOOKUP($B39,[1]Спортсмены!$B$1:$H$65536,5,FALSE))</f>
        <v>Владимирская</v>
      </c>
      <c r="G39" s="21" t="str">
        <f>IF(B39=0," ",VLOOKUP($B39,[1]Спортсмены!$B$1:$H$65536,6,FALSE))</f>
        <v>Владимир, СДЮСШОР-7</v>
      </c>
      <c r="H39" s="31"/>
      <c r="I39" s="114">
        <v>1.3305555555555555E-3</v>
      </c>
      <c r="J39" s="26" t="str">
        <f>IF(I39=0," ",IF(I39&lt;=[1]Разряды!$D$7,[1]Разряды!$D$3,IF(I39&lt;=[1]Разряды!$E$7,[1]Разряды!$E$3,IF(I39&lt;=[1]Разряды!$F$7,[1]Разряды!$F$3,IF(I39&lt;=[1]Разряды!$G$7,[1]Разряды!$G$3,IF(I39&lt;=[1]Разряды!$H$7,[1]Разряды!$H$3,IF(I39&lt;=[1]Разряды!$I$7,[1]Разряды!$I$3,IF(I39&lt;=[1]Разряды!$J$7,[1]Разряды!$J$3,"б/р"))))))))</f>
        <v>кмс</v>
      </c>
      <c r="K39" s="16">
        <v>17</v>
      </c>
      <c r="L39" s="21" t="str">
        <f>IF(B39=0," ",VLOOKUP($B39,[1]Спортсмены!$B$1:$H$65536,7,FALSE))</f>
        <v>Буянкин В.И.</v>
      </c>
    </row>
    <row r="40" spans="1:12">
      <c r="A40" s="19">
        <v>3</v>
      </c>
      <c r="B40" s="20">
        <v>478</v>
      </c>
      <c r="C40" s="21" t="str">
        <f>IF(B40=0," ",VLOOKUP(B40,[1]Спортсмены!B$1:H$65536,2,FALSE))</f>
        <v>Кармалика Филипп</v>
      </c>
      <c r="D40" s="23">
        <f>IF(B40=0," ",VLOOKUP($B40,[1]Спортсмены!$B$1:$H$65536,3,FALSE))</f>
        <v>1994</v>
      </c>
      <c r="E40" s="23" t="str">
        <f>IF(B40=0," ",IF(VLOOKUP($B40,[1]Спортсмены!$B$1:$H$65536,4,FALSE)=0," ",VLOOKUP($B40,[1]Спортсмены!$B$1:$H$65536,4,FALSE)))</f>
        <v>1р</v>
      </c>
      <c r="F40" s="21" t="str">
        <f>IF(B40=0," ",VLOOKUP($B40,[1]Спортсмены!$B$1:$H$65536,5,FALSE))</f>
        <v>Владимирская</v>
      </c>
      <c r="G40" s="21" t="str">
        <f>IF(B40=0," ",VLOOKUP($B40,[1]Спортсмены!$B$1:$H$65536,6,FALSE))</f>
        <v>Владимир, СДЮСШОР-7</v>
      </c>
      <c r="H40" s="31"/>
      <c r="I40" s="114">
        <v>1.3586805555555557E-3</v>
      </c>
      <c r="J40" s="26" t="str">
        <f>IF(I40=0," ",IF(I40&lt;=[1]Разряды!$D$7,[1]Разряды!$D$3,IF(I40&lt;=[1]Разряды!$E$7,[1]Разряды!$E$3,IF(I40&lt;=[1]Разряды!$F$7,[1]Разряды!$F$3,IF(I40&lt;=[1]Разряды!$G$7,[1]Разряды!$G$3,IF(I40&lt;=[1]Разряды!$H$7,[1]Разряды!$H$3,IF(I40&lt;=[1]Разряды!$I$7,[1]Разряды!$I$3,IF(I40&lt;=[1]Разряды!$J$7,[1]Разряды!$J$3,"б/р"))))))))</f>
        <v>1р</v>
      </c>
      <c r="K40" s="16">
        <v>15</v>
      </c>
      <c r="L40" s="21" t="str">
        <f>IF(B40=0," ",VLOOKUP($B40,[1]Спортсмены!$B$1:$H$65536,7,FALSE))</f>
        <v>Буянкин В.И., Терещенко А.В.</v>
      </c>
    </row>
    <row r="41" spans="1:12">
      <c r="A41" s="29">
        <v>4</v>
      </c>
      <c r="B41" s="20">
        <v>436</v>
      </c>
      <c r="C41" s="21" t="str">
        <f>IF(B41=0," ",VLOOKUP(B41,[1]Спортсмены!B$1:H$65536,2,FALSE))</f>
        <v>Уваров Станислав</v>
      </c>
      <c r="D41" s="23">
        <f>IF(B41=0," ",VLOOKUP($B41,[1]Спортсмены!$B$1:$H$65536,3,FALSE))</f>
        <v>1993</v>
      </c>
      <c r="E41" s="23" t="str">
        <f>IF(B41=0," ",IF(VLOOKUP($B41,[1]Спортсмены!$B$1:$H$65536,4,FALSE)=0," ",VLOOKUP($B41,[1]Спортсмены!$B$1:$H$65536,4,FALSE)))</f>
        <v>1р</v>
      </c>
      <c r="F41" s="21" t="str">
        <f>IF(B41=0," ",VLOOKUP($B41,[1]Спортсмены!$B$1:$H$65536,5,FALSE))</f>
        <v>Новгородская</v>
      </c>
      <c r="G41" s="21" t="str">
        <f>IF(B41=0," ",VLOOKUP($B41,[1]Спортсмены!$B$1:$H$65536,6,FALSE))</f>
        <v>Великий Новгород, ДЮСШ</v>
      </c>
      <c r="H41" s="31"/>
      <c r="I41" s="114">
        <v>1.3766203703703703E-3</v>
      </c>
      <c r="J41" s="26" t="str">
        <f>IF(I41=0," ",IF(I41&lt;=[1]Разряды!$D$7,[1]Разряды!$D$3,IF(I41&lt;=[1]Разряды!$E$7,[1]Разряды!$E$3,IF(I41&lt;=[1]Разряды!$F$7,[1]Разряды!$F$3,IF(I41&lt;=[1]Разряды!$G$7,[1]Разряды!$G$3,IF(I41&lt;=[1]Разряды!$H$7,[1]Разряды!$H$3,IF(I41&lt;=[1]Разряды!$I$7,[1]Разряды!$I$3,IF(I41&lt;=[1]Разряды!$J$7,[1]Разряды!$J$3,"б/р"))))))))</f>
        <v>1р</v>
      </c>
      <c r="K41" s="16">
        <v>14</v>
      </c>
      <c r="L41" s="21" t="str">
        <f>IF(B41=0," ",VLOOKUP($B41,[1]Спортсмены!$B$1:$H$65536,7,FALSE))</f>
        <v>Савенков П.А.</v>
      </c>
    </row>
    <row r="42" spans="1:12">
      <c r="A42" s="29">
        <v>5</v>
      </c>
      <c r="B42" s="20">
        <v>482</v>
      </c>
      <c r="C42" s="21" t="str">
        <f>IF(B42=0," ",VLOOKUP(B42,[1]Спортсмены!B$1:H$65536,2,FALSE))</f>
        <v>Степанов Сергей</v>
      </c>
      <c r="D42" s="27">
        <f>IF(B42=0," ",VLOOKUP($B42,[1]Спортсмены!$B$1:$H$65536,3,FALSE))</f>
        <v>34459</v>
      </c>
      <c r="E42" s="23" t="str">
        <f>IF(B42=0," ",IF(VLOOKUP($B42,[1]Спортсмены!$B$1:$H$65536,4,FALSE)=0," ",VLOOKUP($B42,[1]Спортсмены!$B$1:$H$65536,4,FALSE)))</f>
        <v>КМС</v>
      </c>
      <c r="F42" s="21" t="str">
        <f>IF(B42=0," ",VLOOKUP($B42,[1]Спортсмены!$B$1:$H$65536,5,FALSE))</f>
        <v>Владимирская</v>
      </c>
      <c r="G42" s="21" t="str">
        <f>IF(B42=0," ",VLOOKUP($B42,[1]Спортсмены!$B$1:$H$65536,6,FALSE))</f>
        <v>Владимир, СДЮСШОР-4</v>
      </c>
      <c r="H42" s="31"/>
      <c r="I42" s="114">
        <v>1.391435185185185E-3</v>
      </c>
      <c r="J42" s="26" t="str">
        <f>IF(I42=0," ",IF(I42&lt;=[1]Разряды!$D$7,[1]Разряды!$D$3,IF(I42&lt;=[1]Разряды!$E$7,[1]Разряды!$E$3,IF(I42&lt;=[1]Разряды!$F$7,[1]Разряды!$F$3,IF(I42&lt;=[1]Разряды!$G$7,[1]Разряды!$G$3,IF(I42&lt;=[1]Разряды!$H$7,[1]Разряды!$H$3,IF(I42&lt;=[1]Разряды!$I$7,[1]Разряды!$I$3,IF(I42&lt;=[1]Разряды!$J$7,[1]Разряды!$J$3,"б/р"))))))))</f>
        <v>1р</v>
      </c>
      <c r="K42" s="16">
        <v>13</v>
      </c>
      <c r="L42" s="21" t="str">
        <f>IF(B42=0," ",VLOOKUP($B42,[1]Спортсмены!$B$1:$H$65536,7,FALSE))</f>
        <v>Куфтырев А.Л., Чернов С.В.</v>
      </c>
    </row>
    <row r="43" spans="1:12">
      <c r="A43" s="29">
        <v>6</v>
      </c>
      <c r="B43" s="20">
        <v>191</v>
      </c>
      <c r="C43" s="21" t="str">
        <f>IF(B43=0," ",VLOOKUP(B43,[1]Спортсмены!B$1:H$65536,2,FALSE))</f>
        <v>Подлипайло Дмитрий</v>
      </c>
      <c r="D43" s="27">
        <f>IF(B43=0," ",VLOOKUP($B43,[1]Спортсмены!$B$1:$H$65536,3,FALSE))</f>
        <v>34382</v>
      </c>
      <c r="E43" s="23" t="str">
        <f>IF(B43=0," ",IF(VLOOKUP($B43,[1]Спортсмены!$B$1:$H$65536,4,FALSE)=0," ",VLOOKUP($B43,[1]Спортсмены!$B$1:$H$65536,4,FALSE)))</f>
        <v>КМС</v>
      </c>
      <c r="F43" s="21" t="str">
        <f>IF(B43=0," ",VLOOKUP($B43,[1]Спортсмены!$B$1:$H$65536,5,FALSE))</f>
        <v>Калининградская</v>
      </c>
      <c r="G43" s="21" t="str">
        <f>IF(B43=0," ",VLOOKUP($B43,[1]Спортсмены!$B$1:$H$65536,6,FALSE))</f>
        <v>Калининград, УОР</v>
      </c>
      <c r="H43" s="31"/>
      <c r="I43" s="114">
        <v>1.3987268518518517E-3</v>
      </c>
      <c r="J43" s="26" t="str">
        <f>IF(I43=0," ",IF(I43&lt;=[1]Разряды!$D$7,[1]Разряды!$D$3,IF(I43&lt;=[1]Разряды!$E$7,[1]Разряды!$E$3,IF(I43&lt;=[1]Разряды!$F$7,[1]Разряды!$F$3,IF(I43&lt;=[1]Разряды!$G$7,[1]Разряды!$G$3,IF(I43&lt;=[1]Разряды!$H$7,[1]Разряды!$H$3,IF(I43&lt;=[1]Разряды!$I$7,[1]Разряды!$I$3,IF(I43&lt;=[1]Разряды!$J$7,[1]Разряды!$J$3,"б/р"))))))))</f>
        <v>1р</v>
      </c>
      <c r="K43" s="16">
        <v>12</v>
      </c>
      <c r="L43" s="21" t="str">
        <f>IF(B43=0," ",VLOOKUP($B43,[1]Спортсмены!$B$1:$H$65536,7,FALSE))</f>
        <v>Лещинский В.В., Антунович Г.П.</v>
      </c>
    </row>
    <row r="44" spans="1:12">
      <c r="A44" s="29">
        <v>7</v>
      </c>
      <c r="B44" s="20">
        <v>166</v>
      </c>
      <c r="C44" s="21" t="str">
        <f>IF(B44=0," ",VLOOKUP(B44,[1]Спортсмены!B$1:H$65536,2,FALSE))</f>
        <v>Опарин Максим</v>
      </c>
      <c r="D44" s="27">
        <f>IF(B44=0," ",VLOOKUP($B44,[1]Спортсмены!$B$1:$H$65536,3,FALSE))</f>
        <v>34304</v>
      </c>
      <c r="E44" s="23" t="str">
        <f>IF(B44=0," ",IF(VLOOKUP($B44,[1]Спортсмены!$B$1:$H$65536,4,FALSE)=0," ",VLOOKUP($B44,[1]Спортсмены!$B$1:$H$65536,4,FALSE)))</f>
        <v>2р</v>
      </c>
      <c r="F44" s="21" t="str">
        <f>IF(B44=0," ",VLOOKUP($B44,[1]Спортсмены!$B$1:$H$65536,5,FALSE))</f>
        <v>Архангельская</v>
      </c>
      <c r="G44" s="21" t="str">
        <f>IF(B44=0," ",VLOOKUP($B44,[1]Спортсмены!$B$1:$H$65536,6,FALSE))</f>
        <v>Архангельск, ГСУ "Поморье"</v>
      </c>
      <c r="H44" s="31"/>
      <c r="I44" s="114">
        <v>1.4188657407407407E-3</v>
      </c>
      <c r="J44" s="26" t="str">
        <f>IF(I44=0," ",IF(I44&lt;=[1]Разряды!$D$7,[1]Разряды!$D$3,IF(I44&lt;=[1]Разряды!$E$7,[1]Разряды!$E$3,IF(I44&lt;=[1]Разряды!$F$7,[1]Разряды!$F$3,IF(I44&lt;=[1]Разряды!$G$7,[1]Разряды!$G$3,IF(I44&lt;=[1]Разряды!$H$7,[1]Разряды!$H$3,IF(I44&lt;=[1]Разряды!$I$7,[1]Разряды!$I$3,IF(I44&lt;=[1]Разряды!$J$7,[1]Разряды!$J$3,"б/р"))))))))</f>
        <v>1р</v>
      </c>
      <c r="K44" s="16">
        <v>11</v>
      </c>
      <c r="L44" s="21" t="str">
        <f>IF(B44=0," ",VLOOKUP($B44,[1]Спортсмены!$B$1:$H$65536,7,FALSE))</f>
        <v>Мосеев А.А.</v>
      </c>
    </row>
    <row r="45" spans="1:12">
      <c r="A45" s="29">
        <v>8</v>
      </c>
      <c r="B45" s="20">
        <v>301</v>
      </c>
      <c r="C45" s="21" t="str">
        <f>IF(B45=0," ",VLOOKUP(B45,[1]Спортсмены!B$1:H$65536,2,FALSE))</f>
        <v>Прокопов Дмитрий</v>
      </c>
      <c r="D45" s="23">
        <f>IF(B45=0," ",VLOOKUP($B45,[1]Спортсмены!$B$1:$H$65536,3,FALSE))</f>
        <v>1994</v>
      </c>
      <c r="E45" s="23" t="str">
        <f>IF(B45=0," ",IF(VLOOKUP($B45,[1]Спортсмены!$B$1:$H$65536,4,FALSE)=0," ",VLOOKUP($B45,[1]Спортсмены!$B$1:$H$65536,4,FALSE)))</f>
        <v>2р</v>
      </c>
      <c r="F45" s="21" t="str">
        <f>IF(B45=0," ",VLOOKUP($B45,[1]Спортсмены!$B$1:$H$65536,5,FALSE))</f>
        <v>Вологодская</v>
      </c>
      <c r="G45" s="21" t="str">
        <f>IF(B45=0," ",VLOOKUP($B45,[1]Спортсмены!$B$1:$H$65536,6,FALSE))</f>
        <v>Череповец, ДЮСШ-2</v>
      </c>
      <c r="H45" s="31"/>
      <c r="I45" s="114">
        <v>1.4234953703703703E-3</v>
      </c>
      <c r="J45" s="26" t="str">
        <f>IF(I45=0," ",IF(I45&lt;=[1]Разряды!$D$7,[1]Разряды!$D$3,IF(I45&lt;=[1]Разряды!$E$7,[1]Разряды!$E$3,IF(I45&lt;=[1]Разряды!$F$7,[1]Разряды!$F$3,IF(I45&lt;=[1]Разряды!$G$7,[1]Разряды!$G$3,IF(I45&lt;=[1]Разряды!$H$7,[1]Разряды!$H$3,IF(I45&lt;=[1]Разряды!$I$7,[1]Разряды!$I$3,IF(I45&lt;=[1]Разряды!$J$7,[1]Разряды!$J$3,"б/р"))))))))</f>
        <v>1р</v>
      </c>
      <c r="K45" s="16">
        <v>10</v>
      </c>
      <c r="L45" s="21" t="str">
        <f>IF(B45=0," ",VLOOKUP($B45,[1]Спортсмены!$B$1:$H$65536,7,FALSE))</f>
        <v>Полторацкий С.В., Дёмин А.М.</v>
      </c>
    </row>
    <row r="46" spans="1:12">
      <c r="A46" s="29">
        <v>9</v>
      </c>
      <c r="B46" s="20">
        <v>453</v>
      </c>
      <c r="C46" s="21" t="str">
        <f>IF(B46=0," ",VLOOKUP(B46,[1]Спортсмены!B$1:H$65536,2,FALSE))</f>
        <v>Литвиненко Николай</v>
      </c>
      <c r="D46" s="27">
        <f>IF(B46=0," ",VLOOKUP($B46,[1]Спортсмены!$B$1:$H$65536,3,FALSE))</f>
        <v>34132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Мурманская</v>
      </c>
      <c r="G46" s="21" t="str">
        <f>IF(B46=0," ",VLOOKUP($B46,[1]Спортсмены!$B$1:$H$65536,6,FALSE))</f>
        <v>Мурманск, СДЮСШОР-4</v>
      </c>
      <c r="H46" s="31"/>
      <c r="I46" s="114">
        <v>1.4241898148148148E-3</v>
      </c>
      <c r="J46" s="26" t="str">
        <f>IF(I46=0," ",IF(I46&lt;=[1]Разряды!$D$7,[1]Разряды!$D$3,IF(I46&lt;=[1]Разряды!$E$7,[1]Разряды!$E$3,IF(I46&lt;=[1]Разряды!$F$7,[1]Разряды!$F$3,IF(I46&lt;=[1]Разряды!$G$7,[1]Разряды!$G$3,IF(I46&lt;=[1]Разряды!$H$7,[1]Разряды!$H$3,IF(I46&lt;=[1]Разряды!$I$7,[1]Разряды!$I$3,IF(I46&lt;=[1]Разряды!$J$7,[1]Разряды!$J$3,"б/р"))))))))</f>
        <v>1р</v>
      </c>
      <c r="K46" s="16">
        <v>9</v>
      </c>
      <c r="L46" s="21" t="str">
        <f>IF(B46=0," ",VLOOKUP($B46,[1]Спортсмены!$B$1:$H$65536,7,FALSE))</f>
        <v>Савенков П.В., Фарутин Н.В.</v>
      </c>
    </row>
    <row r="47" spans="1:12">
      <c r="A47" s="29">
        <v>10</v>
      </c>
      <c r="B47" s="20">
        <v>480</v>
      </c>
      <c r="C47" s="21" t="str">
        <f>IF(B47=0," ",VLOOKUP(B47,[1]Спортсмены!B$1:H$65536,2,FALSE))</f>
        <v>Курицын Иван</v>
      </c>
      <c r="D47" s="23">
        <f>IF(B47=0," ",VLOOKUP($B47,[1]Спортсмены!$B$1:$H$65536,3,FALSE))</f>
        <v>1994</v>
      </c>
      <c r="E47" s="23" t="str">
        <f>IF(B47=0," ",IF(VLOOKUP($B47,[1]Спортсмены!$B$1:$H$65536,4,FALSE)=0," ",VLOOKUP($B47,[1]Спортсмены!$B$1:$H$65536,4,FALSE)))</f>
        <v>1р</v>
      </c>
      <c r="F47" s="21" t="str">
        <f>IF(B47=0," ",VLOOKUP($B47,[1]Спортсмены!$B$1:$H$65536,5,FALSE))</f>
        <v>Владимирская</v>
      </c>
      <c r="G47" s="21" t="str">
        <f>IF(B47=0," ",VLOOKUP($B47,[1]Спортсмены!$B$1:$H$65536,6,FALSE))</f>
        <v>Муром, ДСО "Ока"</v>
      </c>
      <c r="H47" s="31"/>
      <c r="I47" s="114">
        <v>1.4517361111111111E-3</v>
      </c>
      <c r="J47" s="26" t="str">
        <f>IF(I47=0," ",IF(I47&lt;=[1]Разряды!$D$7,[1]Разряды!$D$3,IF(I47&lt;=[1]Разряды!$E$7,[1]Разряды!$E$3,IF(I47&lt;=[1]Разряды!$F$7,[1]Разряды!$F$3,IF(I47&lt;=[1]Разряды!$G$7,[1]Разряды!$G$3,IF(I47&lt;=[1]Разряды!$H$7,[1]Разряды!$H$3,IF(I47&lt;=[1]Разряды!$I$7,[1]Разряды!$I$3,IF(I47&lt;=[1]Разряды!$J$7,[1]Разряды!$J$3,"б/р"))))))))</f>
        <v>2р</v>
      </c>
      <c r="K47" s="16">
        <v>8</v>
      </c>
      <c r="L47" s="21" t="str">
        <f>IF(B47=0," ",VLOOKUP($B47,[1]Спортсмены!$B$1:$H$65536,7,FALSE))</f>
        <v>Малярик К.Е.</v>
      </c>
    </row>
    <row r="48" spans="1:12">
      <c r="A48" s="29">
        <v>11</v>
      </c>
      <c r="B48" s="56">
        <v>388</v>
      </c>
      <c r="C48" s="21" t="str">
        <f>IF(B48=0," ",VLOOKUP(B48,[1]Спортсмены!B$1:H$65536,2,FALSE))</f>
        <v>Филиппов Михаил</v>
      </c>
      <c r="D48" s="23">
        <f>IF(B48=0," ",VLOOKUP($B48,[1]Спортсмены!$B$1:$H$65536,3,FALSE))</f>
        <v>1994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респ-ка Коми</v>
      </c>
      <c r="G48" s="21" t="str">
        <f>IF(B48=0," ",VLOOKUP($B48,[1]Спортсмены!$B$1:$H$65536,6,FALSE))</f>
        <v>Сыктывкар, КДЮСШ-1</v>
      </c>
      <c r="H48" s="31"/>
      <c r="I48" s="114">
        <v>1.4527777777777779E-3</v>
      </c>
      <c r="J48" s="26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2р</v>
      </c>
      <c r="K48" s="16">
        <v>7</v>
      </c>
      <c r="L48" s="21" t="str">
        <f>IF(B48=0," ",VLOOKUP($B48,[1]Спортсмены!$B$1:$H$65536,7,FALSE))</f>
        <v>Шокшуева Ю.В</v>
      </c>
    </row>
    <row r="49" spans="1:12">
      <c r="A49" s="29">
        <v>12</v>
      </c>
      <c r="B49" s="26">
        <v>386</v>
      </c>
      <c r="C49" s="21" t="str">
        <f>IF(B49=0," ",VLOOKUP(B49,[1]Спортсмены!B$1:H$65536,2,FALSE))</f>
        <v>Шадрин Яков</v>
      </c>
      <c r="D49" s="23">
        <f>IF(B49=0," ",VLOOKUP($B49,[1]Спортсмены!$B$1:$H$65536,3,FALSE))</f>
        <v>1993</v>
      </c>
      <c r="E49" s="23" t="str">
        <f>IF(B49=0," ",IF(VLOOKUP($B49,[1]Спортсмены!$B$1:$H$65536,4,FALSE)=0," ",VLOOKUP($B49,[1]Спортсмены!$B$1:$H$65536,4,FALSE)))</f>
        <v>2р</v>
      </c>
      <c r="F49" s="21" t="str">
        <f>IF(B49=0," ",VLOOKUP($B49,[1]Спортсмены!$B$1:$H$65536,5,FALSE))</f>
        <v>респ-ка Коми</v>
      </c>
      <c r="G49" s="21" t="str">
        <f>IF(B49=0," ",VLOOKUP($B49,[1]Спортсмены!$B$1:$H$65536,6,FALSE))</f>
        <v>Сыктывкар, КДЮСШ-1</v>
      </c>
      <c r="H49" s="31"/>
      <c r="I49" s="114">
        <v>1.4636574074074074E-3</v>
      </c>
      <c r="J49" s="26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2р</v>
      </c>
      <c r="K49" s="16">
        <v>6</v>
      </c>
      <c r="L49" s="21" t="str">
        <f>IF(B49=0," ",VLOOKUP($B49,[1]Спортсмены!$B$1:$H$65536,7,FALSE))</f>
        <v>Панюкова Э.А.</v>
      </c>
    </row>
    <row r="50" spans="1:12">
      <c r="A50" s="29"/>
      <c r="B50" s="20">
        <v>292</v>
      </c>
      <c r="C50" s="21" t="str">
        <f>IF(B50=0," ",VLOOKUP(B50,[1]Спортсмены!B$1:H$65536,2,FALSE))</f>
        <v>Маликов Евгений</v>
      </c>
      <c r="D50" s="23">
        <f>IF(B50=0," ",VLOOKUP($B50,[1]Спортсмены!$B$1:$H$65536,3,FALSE))</f>
        <v>1994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Вологодская</v>
      </c>
      <c r="G50" s="21" t="str">
        <f>IF(B50=0," ",VLOOKUP($B50,[1]Спортсмены!$B$1:$H$65536,6,FALSE))</f>
        <v>Череповец, ДЮСШ-2</v>
      </c>
      <c r="H50" s="31"/>
      <c r="I50" s="114" t="s">
        <v>32</v>
      </c>
      <c r="J50" s="26"/>
      <c r="K50" s="16">
        <v>0</v>
      </c>
      <c r="L50" s="21" t="str">
        <f>IF(B50=0," ",VLOOKUP($B50,[1]Спортсмены!$B$1:$H$65536,7,FALSE))</f>
        <v>Полторацкий С.В.</v>
      </c>
    </row>
    <row r="51" spans="1:12" ht="15.75" thickBot="1">
      <c r="A51" s="35"/>
      <c r="B51" s="36"/>
      <c r="C51" s="37"/>
      <c r="D51" s="39"/>
      <c r="E51" s="39"/>
      <c r="F51" s="37"/>
      <c r="G51" s="37"/>
      <c r="H51" s="59"/>
      <c r="I51" s="116"/>
      <c r="J51" s="42"/>
      <c r="K51" s="42"/>
      <c r="L51" s="37"/>
    </row>
    <row r="52" spans="1:12" ht="23.25" thickTop="1">
      <c r="A52" s="382" t="s">
        <v>1</v>
      </c>
      <c r="B52" s="382"/>
      <c r="C52" s="382"/>
      <c r="D52" s="382"/>
      <c r="E52" s="382"/>
      <c r="F52" s="382"/>
      <c r="G52" s="382"/>
      <c r="H52" s="382"/>
      <c r="I52" s="382"/>
      <c r="J52" s="382"/>
      <c r="K52" s="382"/>
      <c r="L52" s="382"/>
    </row>
    <row r="53" spans="1:12" ht="20.25">
      <c r="A53" s="383" t="s">
        <v>38</v>
      </c>
      <c r="B53" s="383"/>
      <c r="C53" s="383"/>
      <c r="D53" s="383"/>
      <c r="E53" s="383"/>
      <c r="F53" s="383"/>
      <c r="G53" s="383"/>
      <c r="H53" s="383"/>
      <c r="I53" s="383"/>
      <c r="J53" s="383"/>
      <c r="K53" s="383"/>
      <c r="L53" s="383"/>
    </row>
    <row r="54" spans="1:12" ht="18">
      <c r="A54" s="1"/>
      <c r="B54" s="2"/>
      <c r="C54" s="2"/>
      <c r="D54" s="2"/>
      <c r="E54" s="2"/>
      <c r="F54" s="2" t="s">
        <v>5</v>
      </c>
      <c r="G54" s="2"/>
      <c r="H54" s="2"/>
      <c r="I54" s="2"/>
      <c r="J54" s="2"/>
      <c r="K54" s="2"/>
      <c r="L54" s="2"/>
    </row>
    <row r="55" spans="1:12" ht="15.75">
      <c r="A55" s="1"/>
      <c r="B55" s="3"/>
      <c r="C55" s="3"/>
      <c r="D55" s="3"/>
      <c r="E55" s="3"/>
      <c r="F55" s="384" t="s">
        <v>146</v>
      </c>
      <c r="G55" s="384"/>
      <c r="H55" s="3"/>
      <c r="I55"/>
      <c r="K55" s="4" t="s">
        <v>8</v>
      </c>
    </row>
    <row r="56" spans="1:12">
      <c r="A56" s="1"/>
      <c r="B56" s="4"/>
      <c r="C56" s="5"/>
      <c r="F56" s="1"/>
      <c r="G56" s="1"/>
      <c r="H56" s="6"/>
      <c r="I56" s="6"/>
      <c r="J56" s="6"/>
      <c r="K56" s="6" t="s">
        <v>10</v>
      </c>
      <c r="L56" s="6"/>
    </row>
    <row r="57" spans="1:12" ht="18.75">
      <c r="A57" s="7"/>
      <c r="B57" s="4"/>
      <c r="C57" s="4"/>
      <c r="E57" s="8"/>
      <c r="F57" s="1"/>
      <c r="G57" s="1"/>
      <c r="H57" s="8"/>
      <c r="I57" s="385" t="s">
        <v>106</v>
      </c>
      <c r="J57" s="385"/>
      <c r="K57" s="9"/>
      <c r="L57" s="6" t="s">
        <v>147</v>
      </c>
    </row>
    <row r="58" spans="1:12">
      <c r="A58" s="1" t="s">
        <v>141</v>
      </c>
      <c r="B58" s="4"/>
      <c r="C58" s="4"/>
      <c r="D58" s="10"/>
      <c r="E58" s="10"/>
      <c r="F58" s="1"/>
      <c r="G58" s="1"/>
      <c r="H58" s="11"/>
      <c r="I58" s="378"/>
      <c r="J58" s="378"/>
      <c r="K58" s="12"/>
      <c r="L58" s="6"/>
    </row>
    <row r="59" spans="1:12">
      <c r="A59" s="379" t="s">
        <v>17</v>
      </c>
      <c r="B59" s="379" t="s">
        <v>18</v>
      </c>
      <c r="C59" s="379" t="s">
        <v>19</v>
      </c>
      <c r="D59" s="372" t="s">
        <v>20</v>
      </c>
      <c r="E59" s="372" t="s">
        <v>21</v>
      </c>
      <c r="F59" s="372" t="s">
        <v>22</v>
      </c>
      <c r="G59" s="372" t="s">
        <v>23</v>
      </c>
      <c r="H59" s="380" t="s">
        <v>24</v>
      </c>
      <c r="I59" s="381"/>
      <c r="J59" s="379" t="s">
        <v>25</v>
      </c>
      <c r="K59" s="372" t="s">
        <v>26</v>
      </c>
      <c r="L59" s="374" t="s">
        <v>27</v>
      </c>
    </row>
    <row r="60" spans="1:12">
      <c r="A60" s="373"/>
      <c r="B60" s="373"/>
      <c r="C60" s="373"/>
      <c r="D60" s="373"/>
      <c r="E60" s="373"/>
      <c r="F60" s="373"/>
      <c r="G60" s="373"/>
      <c r="H60" s="392" t="s">
        <v>28</v>
      </c>
      <c r="I60" s="393"/>
      <c r="J60" s="373"/>
      <c r="K60" s="373"/>
      <c r="L60" s="375"/>
    </row>
    <row r="61" spans="1:12">
      <c r="A61" s="15"/>
      <c r="B61" s="15"/>
      <c r="C61" s="15"/>
      <c r="D61" s="16"/>
      <c r="E61" s="15"/>
      <c r="F61" s="376" t="s">
        <v>61</v>
      </c>
      <c r="G61" s="376"/>
      <c r="H61" s="17"/>
      <c r="I61" s="18"/>
      <c r="J61" s="71"/>
      <c r="K61" s="71"/>
      <c r="L61" s="71"/>
    </row>
    <row r="62" spans="1:12">
      <c r="A62" s="131">
        <v>1</v>
      </c>
      <c r="B62" s="56">
        <v>155</v>
      </c>
      <c r="C62" s="21" t="str">
        <f>IF(B62=0," ",VLOOKUP(B62,[1]Спортсмены!B$1:H$65536,2,FALSE))</f>
        <v>Буторин Александр</v>
      </c>
      <c r="D62" s="27">
        <f>IF(B62=0," ",VLOOKUP($B62,[1]Спортсмены!$B$1:$H$65536,3,FALSE))</f>
        <v>33378</v>
      </c>
      <c r="E62" s="23" t="str">
        <f>IF(B62=0," ",IF(VLOOKUP($B62,[1]Спортсмены!$B$1:$H$65536,4,FALSE)=0," ",VLOOKUP($B62,[1]Спортсмены!$B$1:$H$65536,4,FALSE)))</f>
        <v>КМС</v>
      </c>
      <c r="F62" s="21" t="str">
        <f>IF(B62=0," ",VLOOKUP($B62,[1]Спортсмены!$B$1:$H$65536,5,FALSE))</f>
        <v>Архангельская</v>
      </c>
      <c r="G62" s="21" t="str">
        <f>IF(B62=0," ",VLOOKUP($B62,[1]Спортсмены!$B$1:$H$65536,6,FALSE))</f>
        <v>Архангельск, САФУ</v>
      </c>
      <c r="H62" s="31"/>
      <c r="I62" s="114">
        <v>1.3483796296296297E-3</v>
      </c>
      <c r="J62" s="26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кмс</v>
      </c>
      <c r="K62" s="16">
        <v>20</v>
      </c>
      <c r="L62" s="21" t="str">
        <f>IF(B62=0," ",VLOOKUP($B62,[1]Спортсмены!$B$1:$H$65536,7,FALSE))</f>
        <v>Мосеев А.А.</v>
      </c>
    </row>
    <row r="63" spans="1:12">
      <c r="A63" s="19">
        <v>2</v>
      </c>
      <c r="B63" s="32">
        <v>364</v>
      </c>
      <c r="C63" s="21" t="str">
        <f>IF(B63=0," ",VLOOKUP(B63,[1]Спортсмены!B$1:H$65536,2,FALSE))</f>
        <v>Михайлов Виктор</v>
      </c>
      <c r="D63" s="27">
        <f>IF(B63=0," ",VLOOKUP($B63,[1]Спортсмены!$B$1:$H$65536,3,FALSE))</f>
        <v>32996</v>
      </c>
      <c r="E63" s="23" t="str">
        <f>IF(B63=0," ",IF(VLOOKUP($B63,[1]Спортсмены!$B$1:$H$65536,4,FALSE)=0," ",VLOOKUP($B63,[1]Спортсмены!$B$1:$H$65536,4,FALSE)))</f>
        <v>КМС</v>
      </c>
      <c r="F63" s="21" t="str">
        <f>IF(B63=0," ",VLOOKUP($B63,[1]Спортсмены!$B$1:$H$65536,5,FALSE))</f>
        <v>Псковская</v>
      </c>
      <c r="G63" s="21" t="str">
        <f>IF(B63=0," ",VLOOKUP($B63,[1]Спортсмены!$B$1:$H$65536,6,FALSE))</f>
        <v>Великие Луки</v>
      </c>
      <c r="H63" s="31"/>
      <c r="I63" s="114">
        <v>1.3493055555555556E-3</v>
      </c>
      <c r="J63" s="26" t="str">
        <f>IF(I63=0," ",IF(I63&lt;=[1]Разряды!$D$7,[1]Разряды!$D$3,IF(I63&lt;=[1]Разряды!$E$7,[1]Разряды!$E$3,IF(I63&lt;=[1]Разряды!$F$7,[1]Разряды!$F$3,IF(I63&lt;=[1]Разряды!$G$7,[1]Разряды!$G$3,IF(I63&lt;=[1]Разряды!$H$7,[1]Разряды!$H$3,IF(I63&lt;=[1]Разряды!$I$7,[1]Разряды!$I$3,IF(I63&lt;=[1]Разряды!$J$7,[1]Разряды!$J$3,"б/р"))))))))</f>
        <v>кмс</v>
      </c>
      <c r="K63" s="16">
        <v>17</v>
      </c>
      <c r="L63" s="21" t="str">
        <f>IF(B63=0," ",VLOOKUP($B63,[1]Спортсмены!$B$1:$H$65536,7,FALSE))</f>
        <v>Ершов В.Ю.</v>
      </c>
    </row>
    <row r="64" spans="1:12">
      <c r="A64" s="131">
        <v>3</v>
      </c>
      <c r="B64" s="32">
        <v>490</v>
      </c>
      <c r="C64" s="21" t="str">
        <f>IF(B64=0," ",VLOOKUP(B64,[1]Спортсмены!B$1:H$65536,2,FALSE))</f>
        <v>Лёзов Дмитрий</v>
      </c>
      <c r="D64" s="23">
        <f>IF(B64=0," ",VLOOKUP($B64,[1]Спортсмены!$B$1:$H$65536,3,FALSE))</f>
        <v>1991</v>
      </c>
      <c r="E64" s="23" t="str">
        <f>IF(B64=0," ",IF(VLOOKUP($B64,[1]Спортсмены!$B$1:$H$65536,4,FALSE)=0," ",VLOOKUP($B64,[1]Спортсмены!$B$1:$H$65536,4,FALSE)))</f>
        <v>1р</v>
      </c>
      <c r="F64" s="21" t="str">
        <f>IF(B64=0," ",VLOOKUP($B64,[1]Спортсмены!$B$1:$H$65536,5,FALSE))</f>
        <v>Владимирская</v>
      </c>
      <c r="G64" s="21" t="str">
        <f>IF(B64=0," ",VLOOKUP($B64,[1]Спортсмены!$B$1:$H$65536,6,FALSE))</f>
        <v>Ковров, СК"Звезда"</v>
      </c>
      <c r="H64" s="31"/>
      <c r="I64" s="114">
        <v>1.3527777777777776E-3</v>
      </c>
      <c r="J64" s="26" t="str">
        <f>IF(I64=0," ",IF(I64&lt;=[1]Разряды!$D$7,[1]Разряды!$D$3,IF(I64&lt;=[1]Разряды!$E$7,[1]Разряды!$E$3,IF(I64&lt;=[1]Разряды!$F$7,[1]Разряды!$F$3,IF(I64&lt;=[1]Разряды!$G$7,[1]Разряды!$G$3,IF(I64&lt;=[1]Разряды!$H$7,[1]Разряды!$H$3,IF(I64&lt;=[1]Разряды!$I$7,[1]Разряды!$I$3,IF(I64&lt;=[1]Разряды!$J$7,[1]Разряды!$J$3,"б/р"))))))))</f>
        <v>кмс</v>
      </c>
      <c r="K64" s="16">
        <v>15</v>
      </c>
      <c r="L64" s="21" t="str">
        <f>IF(B64=0," ",VLOOKUP($B64,[1]Спортсмены!$B$1:$H$65536,7,FALSE))</f>
        <v>Птушкина Н.И.</v>
      </c>
    </row>
    <row r="65" spans="1:12">
      <c r="A65" s="29">
        <v>4</v>
      </c>
      <c r="B65" s="32">
        <v>156</v>
      </c>
      <c r="C65" s="21" t="str">
        <f>IF(B65=0," ",VLOOKUP(B65,[1]Спортсмены!B$1:H$65536,2,FALSE))</f>
        <v xml:space="preserve">Антонов Артём </v>
      </c>
      <c r="D65" s="27">
        <f>IF(B65=0," ",VLOOKUP($B65,[1]Спортсмены!$B$1:$H$65536,3,FALSE))</f>
        <v>33511</v>
      </c>
      <c r="E65" s="23" t="str">
        <f>IF(B65=0," ",IF(VLOOKUP($B65,[1]Спортсмены!$B$1:$H$65536,4,FALSE)=0," ",VLOOKUP($B65,[1]Спортсмены!$B$1:$H$65536,4,FALSE)))</f>
        <v>1р</v>
      </c>
      <c r="F65" s="21" t="str">
        <f>IF(B65=0," ",VLOOKUP($B65,[1]Спортсмены!$B$1:$H$65536,5,FALSE))</f>
        <v>Архангельская</v>
      </c>
      <c r="G65" s="21" t="str">
        <f>IF(B65=0," ",VLOOKUP($B65,[1]Спортсмены!$B$1:$H$65536,6,FALSE))</f>
        <v>Архангельск, САФУ</v>
      </c>
      <c r="H65" s="31"/>
      <c r="I65" s="114">
        <v>1.3680555555555557E-3</v>
      </c>
      <c r="J65" s="26" t="str">
        <f>IF(I65=0," ",IF(I65&lt;=[1]Разряды!$D$7,[1]Разряды!$D$3,IF(I65&lt;=[1]Разряды!$E$7,[1]Разряды!$E$3,IF(I65&lt;=[1]Разряды!$F$7,[1]Разряды!$F$3,IF(I65&lt;=[1]Разряды!$G$7,[1]Разряды!$G$3,IF(I65&lt;=[1]Разряды!$H$7,[1]Разряды!$H$3,IF(I65&lt;=[1]Разряды!$I$7,[1]Разряды!$I$3,IF(I65&lt;=[1]Разряды!$J$7,[1]Разряды!$J$3,"б/р"))))))))</f>
        <v>1р</v>
      </c>
      <c r="K65" s="16">
        <v>14</v>
      </c>
      <c r="L65" s="21" t="str">
        <f>IF(B65=0," ",VLOOKUP($B65,[1]Спортсмены!$B$1:$H$65536,7,FALSE))</f>
        <v>Водовозов В.А.</v>
      </c>
    </row>
    <row r="66" spans="1:12">
      <c r="A66" s="23">
        <v>5</v>
      </c>
      <c r="B66" s="20">
        <v>331</v>
      </c>
      <c r="C66" s="21" t="str">
        <f>IF(B66=0," ",VLOOKUP(B66,[1]Спортсмены!B$1:H$65536,2,FALSE))</f>
        <v>Соловьев Сергей</v>
      </c>
      <c r="D66" s="27">
        <f>IF(B66=0," ",VLOOKUP($B66,[1]Спортсмены!$B$1:$H$65536,3,FALSE))</f>
        <v>33772</v>
      </c>
      <c r="E66" s="23" t="str">
        <f>IF(B66=0," ",IF(VLOOKUP($B66,[1]Спортсмены!$B$1:$H$65536,4,FALSE)=0," ",VLOOKUP($B66,[1]Спортсмены!$B$1:$H$65536,4,FALSE)))</f>
        <v>КМС</v>
      </c>
      <c r="F66" s="21" t="str">
        <f>IF(B66=0," ",VLOOKUP($B66,[1]Спортсмены!$B$1:$H$65536,5,FALSE))</f>
        <v>Ивановская</v>
      </c>
      <c r="G66" s="21" t="str">
        <f>IF(B66=0," ",VLOOKUP($B66,[1]Спортсмены!$B$1:$H$65536,6,FALSE))</f>
        <v>Иваново, Профсоюзы</v>
      </c>
      <c r="H66" s="31"/>
      <c r="I66" s="114">
        <v>1.3704861111111112E-3</v>
      </c>
      <c r="J66" s="26" t="str">
        <f>IF(I66=0," ",IF(I66&lt;=[1]Разряды!$D$7,[1]Разряды!$D$3,IF(I66&lt;=[1]Разряды!$E$7,[1]Разряды!$E$3,IF(I66&lt;=[1]Разряды!$F$7,[1]Разряды!$F$3,IF(I66&lt;=[1]Разряды!$G$7,[1]Разряды!$G$3,IF(I66&lt;=[1]Разряды!$H$7,[1]Разряды!$H$3,IF(I66&lt;=[1]Разряды!$I$7,[1]Разряды!$I$3,IF(I66&lt;=[1]Разряды!$J$7,[1]Разряды!$J$3,"б/р"))))))))</f>
        <v>1р</v>
      </c>
      <c r="K66" s="16">
        <v>13</v>
      </c>
      <c r="L66" s="21" t="str">
        <f>IF(B66=0," ",VLOOKUP($B66,[1]Спортсмены!$B$1:$H$65536,7,FALSE))</f>
        <v>Гильмутдинов Ю.В.</v>
      </c>
    </row>
    <row r="67" spans="1:12">
      <c r="A67" s="29">
        <v>6</v>
      </c>
      <c r="B67" s="20">
        <v>333</v>
      </c>
      <c r="C67" s="21" t="str">
        <f>IF(B67=0," ",VLOOKUP(B67,[1]Спортсмены!B$1:H$65536,2,FALSE))</f>
        <v>Герасимов Андрей</v>
      </c>
      <c r="D67" s="27">
        <f>IF(B67=0," ",VLOOKUP($B67,[1]Спортсмены!$B$1:$H$65536,3,FALSE))</f>
        <v>33969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Ивановская</v>
      </c>
      <c r="G67" s="21" t="str">
        <f>IF(B67=0," ",VLOOKUP($B67,[1]Спортсмены!$B$1:$H$65536,6,FALSE))</f>
        <v>Иваново, Профсоюзы</v>
      </c>
      <c r="H67" s="31"/>
      <c r="I67" s="114">
        <v>1.3812499999999999E-3</v>
      </c>
      <c r="J67" s="26" t="str">
        <f>IF(I67=0," ",IF(I67&lt;=[1]Разряды!$D$7,[1]Разряды!$D$3,IF(I67&lt;=[1]Разряды!$E$7,[1]Разряды!$E$3,IF(I67&lt;=[1]Разряды!$F$7,[1]Разряды!$F$3,IF(I67&lt;=[1]Разряды!$G$7,[1]Разряды!$G$3,IF(I67&lt;=[1]Разряды!$H$7,[1]Разряды!$H$3,IF(I67&lt;=[1]Разряды!$I$7,[1]Разряды!$I$3,IF(I67&lt;=[1]Разряды!$J$7,[1]Разряды!$J$3,"б/р"))))))))</f>
        <v>1р</v>
      </c>
      <c r="K67" s="16">
        <v>12</v>
      </c>
      <c r="L67" s="21" t="str">
        <f>IF(B67=0," ",VLOOKUP($B67,[1]Спортсмены!$B$1:$H$65536,7,FALSE))</f>
        <v>Гильмутдинов Ю.В.</v>
      </c>
    </row>
    <row r="68" spans="1:12">
      <c r="A68" s="23">
        <v>7</v>
      </c>
      <c r="B68" s="32">
        <v>287</v>
      </c>
      <c r="C68" s="21" t="str">
        <f>IF(B68=0," ",VLOOKUP(B68,[1]Спортсмены!B$1:H$65536,2,FALSE))</f>
        <v>Митусов Николай</v>
      </c>
      <c r="D68" s="23">
        <f>IF(B68=0," ",VLOOKUP($B68,[1]Спортсмены!$B$1:$H$65536,3,FALSE))</f>
        <v>1992</v>
      </c>
      <c r="E68" s="23" t="str">
        <f>IF(B68=0," ",IF(VLOOKUP($B68,[1]Спортсмены!$B$1:$H$65536,4,FALSE)=0," ",VLOOKUP($B68,[1]Спортсмены!$B$1:$H$65536,4,FALSE)))</f>
        <v>1р</v>
      </c>
      <c r="F68" s="21" t="str">
        <f>IF(B68=0," ",VLOOKUP($B68,[1]Спортсмены!$B$1:$H$65536,5,FALSE))</f>
        <v>Вологодская</v>
      </c>
      <c r="G68" s="21"/>
      <c r="H68" s="31"/>
      <c r="I68" s="114">
        <v>1.3821759259259262E-3</v>
      </c>
      <c r="J68" s="26" t="str">
        <f>IF(I68=0," ",IF(I68&lt;=[1]Разряды!$D$7,[1]Разряды!$D$3,IF(I68&lt;=[1]Разряды!$E$7,[1]Разряды!$E$3,IF(I68&lt;=[1]Разряды!$F$7,[1]Разряды!$F$3,IF(I68&lt;=[1]Разряды!$G$7,[1]Разряды!$G$3,IF(I68&lt;=[1]Разряды!$H$7,[1]Разряды!$H$3,IF(I68&lt;=[1]Разряды!$I$7,[1]Разряды!$I$3,IF(I68&lt;=[1]Разряды!$J$7,[1]Разряды!$J$3,"б/р"))))))))</f>
        <v>1р</v>
      </c>
      <c r="K68" s="16">
        <v>11</v>
      </c>
      <c r="L68" s="21" t="str">
        <f>IF(B68=0," ",VLOOKUP($B68,[1]Спортсмены!$B$1:$H$65536,7,FALSE))</f>
        <v>Фомичев А.И.</v>
      </c>
    </row>
    <row r="69" spans="1:12">
      <c r="A69" s="29">
        <v>8</v>
      </c>
      <c r="B69" s="32">
        <v>610</v>
      </c>
      <c r="C69" s="21" t="str">
        <f>IF(B69=0," ",VLOOKUP(B69,[1]Спортсмены!B$1:H$65536,2,FALSE))</f>
        <v>Улитин Роман</v>
      </c>
      <c r="D69" s="27">
        <f>IF(B69=0," ",VLOOKUP($B69,[1]Спортсмены!$B$1:$H$65536,3,FALSE))</f>
        <v>33408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Ивановская</v>
      </c>
      <c r="G69" s="21" t="str">
        <f>IF(B69=0," ",VLOOKUP($B69,[1]Спортсмены!$B$1:$H$65536,6,FALSE))</f>
        <v>Кинешма, СДЮСШОР</v>
      </c>
      <c r="H69" s="31"/>
      <c r="I69" s="114">
        <v>1.4175925925925925E-3</v>
      </c>
      <c r="J69" s="26" t="str">
        <f>IF(I69=0," ",IF(I69&lt;=[1]Разряды!$D$7,[1]Разряды!$D$3,IF(I69&lt;=[1]Разряды!$E$7,[1]Разряды!$E$3,IF(I69&lt;=[1]Разряды!$F$7,[1]Разряды!$F$3,IF(I69&lt;=[1]Разряды!$G$7,[1]Разряды!$G$3,IF(I69&lt;=[1]Разряды!$H$7,[1]Разряды!$H$3,IF(I69&lt;=[1]Разряды!$I$7,[1]Разряды!$I$3,IF(I69&lt;=[1]Разряды!$J$7,[1]Разряды!$J$3,"б/р"))))))))</f>
        <v>1р</v>
      </c>
      <c r="K69" s="15" t="s">
        <v>31</v>
      </c>
      <c r="L69" s="21" t="str">
        <f>IF(B69=0," ",VLOOKUP($B69,[1]Спортсмены!$B$1:$H$65536,7,FALSE))</f>
        <v>Мальцев Е.В.</v>
      </c>
    </row>
    <row r="70" spans="1:12">
      <c r="A70" s="23">
        <v>9</v>
      </c>
      <c r="B70" s="20">
        <v>621</v>
      </c>
      <c r="C70" s="21" t="str">
        <f>IF(B70=0," ",VLOOKUP(B70,[1]Спортсмены!B$1:H$65536,2,FALSE))</f>
        <v>Плетнёв Павел</v>
      </c>
      <c r="D70" s="23">
        <f>IF(B70=0," ",VLOOKUP($B70,[1]Спортсмены!$B$1:$H$65536,3,FALSE))</f>
        <v>1991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Вологодская</v>
      </c>
      <c r="G70" s="21" t="str">
        <f>IF(B70=0," ",VLOOKUP($B70,[1]Спортсмены!$B$1:$H$65536,6,FALSE))</f>
        <v>Вологда, ВИПЭ</v>
      </c>
      <c r="H70" s="31"/>
      <c r="I70" s="114">
        <v>1.4188657407407407E-3</v>
      </c>
      <c r="J70" s="26" t="str">
        <f>IF(I70=0," ",IF(I70&lt;=[1]Разряды!$D$7,[1]Разряды!$D$3,IF(I70&lt;=[1]Разряды!$E$7,[1]Разряды!$E$3,IF(I70&lt;=[1]Разряды!$F$7,[1]Разряды!$F$3,IF(I70&lt;=[1]Разряды!$G$7,[1]Разряды!$G$3,IF(I70&lt;=[1]Разряды!$H$7,[1]Разряды!$H$3,IF(I70&lt;=[1]Разряды!$I$7,[1]Разряды!$I$3,IF(I70&lt;=[1]Разряды!$J$7,[1]Разряды!$J$3,"б/р"))))))))</f>
        <v>1р</v>
      </c>
      <c r="K70" s="15" t="s">
        <v>31</v>
      </c>
      <c r="L70" s="21" t="str">
        <f>IF(B70=0," ",VLOOKUP($B70,[1]Спортсмены!$B$1:$H$65536,7,FALSE))</f>
        <v>Фомичёв А.В.</v>
      </c>
    </row>
    <row r="71" spans="1:12">
      <c r="A71" s="29">
        <v>10</v>
      </c>
      <c r="B71" s="20">
        <v>161</v>
      </c>
      <c r="C71" s="21" t="str">
        <f>IF(B71=0," ",VLOOKUP(B71,[1]Спортсмены!B$1:H$65536,2,FALSE))</f>
        <v>Лодыгин Дмитрий</v>
      </c>
      <c r="D71" s="27">
        <f>IF(B71=0," ",VLOOKUP($B71,[1]Спортсмены!$B$1:$H$65536,3,FALSE))</f>
        <v>33724</v>
      </c>
      <c r="E71" s="23" t="str">
        <f>IF(B71=0," ",IF(VLOOKUP($B71,[1]Спортсмены!$B$1:$H$65536,4,FALSE)=0," ",VLOOKUP($B71,[1]Спортсмены!$B$1:$H$65536,4,FALSE)))</f>
        <v>2р</v>
      </c>
      <c r="F71" s="21" t="str">
        <f>IF(B71=0," ",VLOOKUP($B71,[1]Спортсмены!$B$1:$H$65536,5,FALSE))</f>
        <v>Архангельская</v>
      </c>
      <c r="G71" s="21" t="str">
        <f>IF(B71=0," ",VLOOKUP($B71,[1]Спортсмены!$B$1:$H$65536,6,FALSE))</f>
        <v>Архангельск, САФУ</v>
      </c>
      <c r="H71" s="31"/>
      <c r="I71" s="114">
        <v>1.4222222222222223E-3</v>
      </c>
      <c r="J71" s="26" t="str">
        <f>IF(I71=0," ",IF(I71&lt;=[1]Разряды!$D$7,[1]Разряды!$D$3,IF(I71&lt;=[1]Разряды!$E$7,[1]Разряды!$E$3,IF(I71&lt;=[1]Разряды!$F$7,[1]Разряды!$F$3,IF(I71&lt;=[1]Разряды!$G$7,[1]Разряды!$G$3,IF(I71&lt;=[1]Разряды!$H$7,[1]Разряды!$H$3,IF(I71&lt;=[1]Разряды!$I$7,[1]Разряды!$I$3,IF(I71&lt;=[1]Разряды!$J$7,[1]Разряды!$J$3,"б/р"))))))))</f>
        <v>1р</v>
      </c>
      <c r="K71" s="16">
        <v>10</v>
      </c>
      <c r="L71" s="21" t="str">
        <f>IF(B71=0," ",VLOOKUP($B71,[1]Спортсмены!$B$1:$H$65536,7,FALSE))</f>
        <v>Чернов А.В.. Мосеев А.А.</v>
      </c>
    </row>
    <row r="72" spans="1:12">
      <c r="A72" s="23">
        <v>11</v>
      </c>
      <c r="B72" s="32">
        <v>202</v>
      </c>
      <c r="C72" s="21" t="str">
        <f>IF(B72=0," ",VLOOKUP(B72,[1]Спортсмены!B$1:H$65536,2,FALSE))</f>
        <v>Рогозин Артем</v>
      </c>
      <c r="D72" s="27">
        <f>IF(B72=0," ",VLOOKUP($B72,[1]Спортсмены!$B$1:$H$65536,3,FALSE))</f>
        <v>33699</v>
      </c>
      <c r="E72" s="23" t="str">
        <f>IF(B72=0," ",IF(VLOOKUP($B72,[1]Спортсмены!$B$1:$H$65536,4,FALSE)=0," ",VLOOKUP($B72,[1]Спортсмены!$B$1:$H$65536,4,FALSE)))</f>
        <v>1р</v>
      </c>
      <c r="F72" s="21" t="str">
        <f>IF(B72=0," ",VLOOKUP($B72,[1]Спортсмены!$B$1:$H$65536,5,FALSE))</f>
        <v>Костромская</v>
      </c>
      <c r="G72" s="21" t="str">
        <f>IF(B72=0," ",VLOOKUP($B72,[1]Спортсмены!$B$1:$H$65536,6,FALSE))</f>
        <v>Кострома, КОСДЮСШОР</v>
      </c>
      <c r="H72" s="31"/>
      <c r="I72" s="114">
        <v>1.4409722222222222E-3</v>
      </c>
      <c r="J72" s="26" t="str">
        <f>IF(I72=0," ",IF(I72&lt;=[1]Разряды!$D$7,[1]Разряды!$D$3,IF(I72&lt;=[1]Разряды!$E$7,[1]Разряды!$E$3,IF(I72&lt;=[1]Разряды!$F$7,[1]Разряды!$F$3,IF(I72&lt;=[1]Разряды!$G$7,[1]Разряды!$G$3,IF(I72&lt;=[1]Разряды!$H$7,[1]Разряды!$H$3,IF(I72&lt;=[1]Разряды!$I$7,[1]Разряды!$I$3,IF(I72&lt;=[1]Разряды!$J$7,[1]Разряды!$J$3,"б/р"))))))))</f>
        <v>2р</v>
      </c>
      <c r="K72" s="16">
        <v>0</v>
      </c>
      <c r="L72" s="21" t="str">
        <f>IF(B72=0," ",VLOOKUP($B72,[1]Спортсмены!$B$1:$H$65536,7,FALSE))</f>
        <v>Дружков А.Н.</v>
      </c>
    </row>
    <row r="73" spans="1:12">
      <c r="A73" s="29">
        <v>12</v>
      </c>
      <c r="B73" s="32">
        <v>352</v>
      </c>
      <c r="C73" s="21" t="str">
        <f>IF(B73=0," ",VLOOKUP(B73,[1]Спортсмены!B$1:H$65536,2,FALSE))</f>
        <v>Гусев Александр</v>
      </c>
      <c r="D73" s="27">
        <f>IF(B73=0," ",VLOOKUP($B73,[1]Спортсмены!$B$1:$H$65536,3,FALSE))</f>
        <v>33219</v>
      </c>
      <c r="E73" s="23" t="str">
        <f>IF(B73=0," ",IF(VLOOKUP($B73,[1]Спортсмены!$B$1:$H$65536,4,FALSE)=0," ",VLOOKUP($B73,[1]Спортсмены!$B$1:$H$65536,4,FALSE)))</f>
        <v>1р</v>
      </c>
      <c r="F73" s="21" t="str">
        <f>IF(B73=0," ",VLOOKUP($B73,[1]Спортсмены!$B$1:$H$65536,5,FALSE))</f>
        <v>Ивановская</v>
      </c>
      <c r="G73" s="21" t="str">
        <f>IF(B73=0," ",VLOOKUP($B73,[1]Спортсмены!$B$1:$H$65536,6,FALSE))</f>
        <v>Иваново, Профсоюзы</v>
      </c>
      <c r="H73" s="31"/>
      <c r="I73" s="114">
        <v>1.4466435185185183E-3</v>
      </c>
      <c r="J73" s="26" t="str">
        <f>IF(I73=0," ",IF(I73&lt;=[1]Разряды!$D$7,[1]Разряды!$D$3,IF(I73&lt;=[1]Разряды!$E$7,[1]Разряды!$E$3,IF(I73&lt;=[1]Разряды!$F$7,[1]Разряды!$F$3,IF(I73&lt;=[1]Разряды!$G$7,[1]Разряды!$G$3,IF(I73&lt;=[1]Разряды!$H$7,[1]Разряды!$H$3,IF(I73&lt;=[1]Разряды!$I$7,[1]Разряды!$I$3,IF(I73&lt;=[1]Разряды!$J$7,[1]Разряды!$J$3,"б/р"))))))))</f>
        <v>2р</v>
      </c>
      <c r="K73" s="15" t="s">
        <v>31</v>
      </c>
      <c r="L73" s="21" t="str">
        <f>IF(B73=0," ",VLOOKUP($B73,[1]Спортсмены!$B$1:$H$65536,7,FALSE))</f>
        <v>Гильмутдинов Ю.В.</v>
      </c>
    </row>
    <row r="74" spans="1:12">
      <c r="A74" s="23"/>
      <c r="B74" s="20">
        <v>203</v>
      </c>
      <c r="C74" s="21" t="str">
        <f>IF(B74=0," ",VLOOKUP(B74,[1]Спортсмены!B$1:H$65536,2,FALSE))</f>
        <v>Пономарев Алексей</v>
      </c>
      <c r="D74" s="27">
        <f>IF(B74=0," ",VLOOKUP($B74,[1]Спортсмены!$B$1:$H$65536,3,FALSE))</f>
        <v>33149</v>
      </c>
      <c r="E74" s="23" t="str">
        <f>IF(B74=0," ",IF(VLOOKUP($B74,[1]Спортсмены!$B$1:$H$65536,4,FALSE)=0," ",VLOOKUP($B74,[1]Спортсмены!$B$1:$H$65536,4,FALSE)))</f>
        <v>1р</v>
      </c>
      <c r="F74" s="21" t="str">
        <f>IF(B74=0," ",VLOOKUP($B74,[1]Спортсмены!$B$1:$H$65536,5,FALSE))</f>
        <v>Костромская</v>
      </c>
      <c r="G74" s="21" t="str">
        <f>IF(B74=0," ",VLOOKUP($B74,[1]Спортсмены!$B$1:$H$65536,6,FALSE))</f>
        <v>Кострома, КОСДЮСШОР</v>
      </c>
      <c r="H74" s="31"/>
      <c r="I74" s="115" t="s">
        <v>80</v>
      </c>
      <c r="J74" s="26"/>
      <c r="K74" s="16">
        <v>0</v>
      </c>
      <c r="L74" s="21" t="str">
        <f>IF(B74=0," ",VLOOKUP($B74,[1]Спортсмены!$B$1:$H$65536,7,FALSE))</f>
        <v>Дружков А.Н.</v>
      </c>
    </row>
    <row r="75" spans="1:12">
      <c r="A75" s="23"/>
      <c r="B75" s="32">
        <v>439</v>
      </c>
      <c r="C75" s="21" t="str">
        <f>IF(B75=0," ",VLOOKUP(B75,[1]Спортсмены!B$1:H$65536,2,FALSE))</f>
        <v>Антонов Евгений</v>
      </c>
      <c r="D75" s="23">
        <f>IF(B75=0," ",VLOOKUP($B75,[1]Спортсмены!$B$1:$H$65536,3,FALSE))</f>
        <v>1990</v>
      </c>
      <c r="E75" s="23" t="str">
        <f>IF(B75=0," ",IF(VLOOKUP($B75,[1]Спортсмены!$B$1:$H$65536,4,FALSE)=0," ",VLOOKUP($B75,[1]Спортсмены!$B$1:$H$65536,4,FALSE)))</f>
        <v>1р</v>
      </c>
      <c r="F75" s="21" t="str">
        <f>IF(B75=0," ",VLOOKUP($B75,[1]Спортсмены!$B$1:$H$65536,5,FALSE))</f>
        <v>Новгородская</v>
      </c>
      <c r="G75" s="21" t="str">
        <f>IF(B75=0," ",VLOOKUP($B75,[1]Спортсмены!$B$1:$H$65536,6,FALSE))</f>
        <v>Великий Новгород, ДЮСШ</v>
      </c>
      <c r="H75" s="31"/>
      <c r="I75" s="115" t="s">
        <v>80</v>
      </c>
      <c r="J75" s="26"/>
      <c r="K75" s="16">
        <v>0</v>
      </c>
      <c r="L75" s="21" t="str">
        <f>IF(B75=0," ",VLOOKUP($B75,[1]Спортсмены!$B$1:$H$65536,7,FALSE))</f>
        <v>Савенков П.А.</v>
      </c>
    </row>
    <row r="76" spans="1:12">
      <c r="A76" s="29"/>
      <c r="B76" s="20">
        <v>200</v>
      </c>
      <c r="C76" s="21" t="str">
        <f>IF(B76=0," ",VLOOKUP(B76,[1]Спортсмены!B$1:H$65536,2,FALSE))</f>
        <v>Пчельников Дмитрий</v>
      </c>
      <c r="D76" s="27">
        <f>IF(B76=0," ",VLOOKUP($B76,[1]Спортсмены!$B$1:$H$65536,3,FALSE))</f>
        <v>33413</v>
      </c>
      <c r="E76" s="23" t="str">
        <f>IF(B76=0," ",IF(VLOOKUP($B76,[1]Спортсмены!$B$1:$H$65536,4,FALSE)=0," ",VLOOKUP($B76,[1]Спортсмены!$B$1:$H$65536,4,FALSE)))</f>
        <v>1р</v>
      </c>
      <c r="F76" s="21" t="str">
        <f>IF(B76=0," ",VLOOKUP($B76,[1]Спортсмены!$B$1:$H$65536,5,FALSE))</f>
        <v>Костромская</v>
      </c>
      <c r="G76" s="21" t="str">
        <f>IF(B76=0," ",VLOOKUP($B76,[1]Спортсмены!$B$1:$H$65536,6,FALSE))</f>
        <v>Кострома, КОСДЮСШОР</v>
      </c>
      <c r="H76" s="31"/>
      <c r="I76" s="115" t="s">
        <v>80</v>
      </c>
      <c r="J76" s="26"/>
      <c r="K76" s="16">
        <v>0</v>
      </c>
      <c r="L76" s="21" t="str">
        <f>IF(B76=0," ",VLOOKUP($B76,[1]Спортсмены!$B$1:$H$65536,7,FALSE))</f>
        <v>Дружков А.Н.</v>
      </c>
    </row>
    <row r="77" spans="1:12">
      <c r="A77" s="29"/>
      <c r="B77" s="20"/>
      <c r="C77" s="21"/>
      <c r="D77" s="23"/>
      <c r="E77" s="23"/>
      <c r="F77" s="21"/>
      <c r="G77" s="21"/>
      <c r="H77" s="31"/>
      <c r="I77" s="118"/>
      <c r="J77" s="77"/>
      <c r="K77" s="26"/>
      <c r="L77" s="21"/>
    </row>
    <row r="78" spans="1:12" ht="15.75">
      <c r="A78" s="54"/>
      <c r="B78" s="109"/>
      <c r="C78" s="49"/>
      <c r="D78" s="15"/>
      <c r="E78" s="15"/>
      <c r="F78" s="376" t="s">
        <v>63</v>
      </c>
      <c r="G78" s="376"/>
      <c r="H78" s="62"/>
      <c r="I78" s="385" t="s">
        <v>106</v>
      </c>
      <c r="J78" s="385"/>
      <c r="K78" s="9"/>
      <c r="L78" s="6" t="s">
        <v>148</v>
      </c>
    </row>
    <row r="79" spans="1:12">
      <c r="A79" s="19">
        <v>1</v>
      </c>
      <c r="B79" s="32">
        <v>318</v>
      </c>
      <c r="C79" s="21" t="str">
        <f>IF(B79=0," ",VLOOKUP(B79,[1]Спортсмены!B$1:H$65536,2,FALSE))</f>
        <v>Скотников Александр</v>
      </c>
      <c r="D79" s="27">
        <f>IF(B79=0," ",VLOOKUP($B79,[1]Спортсмены!$B$1:$H$65536,3,FALSE))</f>
        <v>32236</v>
      </c>
      <c r="E79" s="23" t="str">
        <f>IF(B79=0," ",IF(VLOOKUP($B79,[1]Спортсмены!$B$1:$H$65536,4,FALSE)=0," ",VLOOKUP($B79,[1]Спортсмены!$B$1:$H$65536,4,FALSE)))</f>
        <v>КМС</v>
      </c>
      <c r="F79" s="21" t="str">
        <f>IF(B79=0," ",VLOOKUP($B79,[1]Спортсмены!$B$1:$H$65536,5,FALSE))</f>
        <v>Ивановская</v>
      </c>
      <c r="G79" s="21" t="str">
        <f>IF(B79=0," ",VLOOKUP($B79,[1]Спортсмены!$B$1:$H$65536,6,FALSE))</f>
        <v>Иваново, Профсоюзы</v>
      </c>
      <c r="H79" s="31"/>
      <c r="I79" s="114">
        <v>1.2979166666666666E-3</v>
      </c>
      <c r="J79" s="26" t="str">
        <f>IF(I79=0," ",IF(I79&lt;=[1]Разряды!$D$7,[1]Разряды!$D$3,IF(I79&lt;=[1]Разряды!$E$7,[1]Разряды!$E$3,IF(I79&lt;=[1]Разряды!$F$7,[1]Разряды!$F$3,IF(I79&lt;=[1]Разряды!$G$7,[1]Разряды!$G$3,IF(I79&lt;=[1]Разряды!$H$7,[1]Разряды!$H$3,IF(I79&lt;=[1]Разряды!$I$7,[1]Разряды!$I$3,IF(I79&lt;=[1]Разряды!$J$7,[1]Разряды!$J$3,"б/р"))))))))</f>
        <v>кмс</v>
      </c>
      <c r="K79" s="26">
        <v>20</v>
      </c>
      <c r="L79" s="21" t="str">
        <f>IF(B79=0," ",VLOOKUP($B79,[1]Спортсмены!$B$1:$H$65536,7,FALSE))</f>
        <v>Торгов Е.Н.</v>
      </c>
    </row>
    <row r="80" spans="1:12">
      <c r="A80" s="19">
        <v>2</v>
      </c>
      <c r="B80" s="20">
        <v>393</v>
      </c>
      <c r="C80" s="21" t="str">
        <f>IF(B80=0," ",VLOOKUP(B80,[1]Спортсмены!B$1:H$65536,2,FALSE))</f>
        <v>Демидов Валентин</v>
      </c>
      <c r="D80" s="23">
        <f>IF(B80=0," ",VLOOKUP($B80,[1]Спортсмены!$B$1:$H$65536,3,FALSE))</f>
        <v>1988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респ-ка Коми</v>
      </c>
      <c r="G80" s="21" t="str">
        <f>IF(B80=0," ",VLOOKUP($B80,[1]Спортсмены!$B$1:$H$65536,6,FALSE))</f>
        <v>Сыктывкар, КДЮСШ-1</v>
      </c>
      <c r="H80" s="31"/>
      <c r="I80" s="114">
        <v>1.3650462962962963E-3</v>
      </c>
      <c r="J80" s="26" t="str">
        <f>IF(I80=0," ",IF(I80&lt;=[1]Разряды!$D$7,[1]Разряды!$D$3,IF(I80&lt;=[1]Разряды!$E$7,[1]Разряды!$E$3,IF(I80&lt;=[1]Разряды!$F$7,[1]Разряды!$F$3,IF(I80&lt;=[1]Разряды!$G$7,[1]Разряды!$G$3,IF(I80&lt;=[1]Разряды!$H$7,[1]Разряды!$H$3,IF(I80&lt;=[1]Разряды!$I$7,[1]Разряды!$I$3,IF(I80&lt;=[1]Разряды!$J$7,[1]Разряды!$J$3,"б/р"))))))))</f>
        <v>1р</v>
      </c>
      <c r="K80" s="16">
        <v>0</v>
      </c>
      <c r="L80" s="21" t="str">
        <f>IF(B80=0," ",VLOOKUP($B80,[1]Спортсмены!$B$1:$H$65536,7,FALSE))</f>
        <v>Жубрёв В.В.</v>
      </c>
    </row>
    <row r="81" spans="1:12">
      <c r="A81" s="19">
        <v>3</v>
      </c>
      <c r="B81" s="20">
        <v>380</v>
      </c>
      <c r="C81" s="21" t="str">
        <f>IF(B81=0," ",VLOOKUP(B81,[1]Спортсмены!B$1:H$65536,2,FALSE))</f>
        <v>Серебряков Вадим</v>
      </c>
      <c r="D81" s="23">
        <f>IF(B81=0," ",VLOOKUP($B81,[1]Спортсмены!$B$1:$H$65536,3,FALSE))</f>
        <v>1986</v>
      </c>
      <c r="E81" s="23" t="str">
        <f>IF(B81=0," ",IF(VLOOKUP($B81,[1]Спортсмены!$B$1:$H$65536,4,FALSE)=0," ",VLOOKUP($B81,[1]Спортсмены!$B$1:$H$65536,4,FALSE)))</f>
        <v>КМС</v>
      </c>
      <c r="F81" s="21" t="str">
        <f>IF(B81=0," ",VLOOKUP($B81,[1]Спортсмены!$B$1:$H$65536,5,FALSE))</f>
        <v>респ-ка Коми</v>
      </c>
      <c r="G81" s="21" t="str">
        <f>IF(B81=0," ",VLOOKUP($B81,[1]Спортсмены!$B$1:$H$65536,6,FALSE))</f>
        <v>Сыктывкар, КДЮСШ-1</v>
      </c>
      <c r="H81" s="31"/>
      <c r="I81" s="114">
        <v>1.3765046296296296E-3</v>
      </c>
      <c r="J81" s="26" t="str">
        <f>IF(I81=0," ",IF(I81&lt;=[1]Разряды!$D$7,[1]Разряды!$D$3,IF(I81&lt;=[1]Разряды!$E$7,[1]Разряды!$E$3,IF(I81&lt;=[1]Разряды!$F$7,[1]Разряды!$F$3,IF(I81&lt;=[1]Разряды!$G$7,[1]Разряды!$G$3,IF(I81&lt;=[1]Разряды!$H$7,[1]Разряды!$H$3,IF(I81&lt;=[1]Разряды!$I$7,[1]Разряды!$I$3,IF(I81&lt;=[1]Разряды!$J$7,[1]Разряды!$J$3,"б/р"))))))))</f>
        <v>1р</v>
      </c>
      <c r="K81" s="16">
        <v>0</v>
      </c>
      <c r="L81" s="21" t="str">
        <f>IF(B81=0," ",VLOOKUP($B81,[1]Спортсмены!$B$1:$H$65536,7,FALSE))</f>
        <v>Панюкова М.А.</v>
      </c>
    </row>
    <row r="82" spans="1:12">
      <c r="A82" s="52">
        <v>4</v>
      </c>
      <c r="B82" s="20">
        <v>151</v>
      </c>
      <c r="C82" s="21" t="str">
        <f>IF(B82=0," ",VLOOKUP(B82,[1]Спортсмены!B$1:H$65536,2,FALSE))</f>
        <v>Бороздин Анатолий</v>
      </c>
      <c r="D82" s="23">
        <f>IF(B82=0," ",VLOOKUP($B82,[1]Спортсмены!$B$1:$H$65536,3,FALSE))</f>
        <v>1985</v>
      </c>
      <c r="E82" s="23" t="str">
        <f>IF(B82=0," ",IF(VLOOKUP($B82,[1]Спортсмены!$B$1:$H$65536,4,FALSE)=0," ",VLOOKUP($B82,[1]Спортсмены!$B$1:$H$65536,4,FALSE)))</f>
        <v>1р</v>
      </c>
      <c r="F82" s="21" t="str">
        <f>IF(B82=0," ",VLOOKUP($B82,[1]Спортсмены!$B$1:$H$65536,5,FALSE))</f>
        <v>Архангельская</v>
      </c>
      <c r="G82" s="21" t="str">
        <f>IF(B82=0," ",VLOOKUP($B82,[1]Спортсмены!$B$1:$H$65536,6,FALSE))</f>
        <v>ЛАВА</v>
      </c>
      <c r="H82" s="31"/>
      <c r="I82" s="114">
        <v>1.3854166666666667E-3</v>
      </c>
      <c r="J82" s="26" t="str">
        <f>IF(I82=0," ",IF(I82&lt;=[1]Разряды!$D$7,[1]Разряды!$D$3,IF(I82&lt;=[1]Разряды!$E$7,[1]Разряды!$E$3,IF(I82&lt;=[1]Разряды!$F$7,[1]Разряды!$F$3,IF(I82&lt;=[1]Разряды!$G$7,[1]Разряды!$G$3,IF(I82&lt;=[1]Разряды!$H$7,[1]Разряды!$H$3,IF(I82&lt;=[1]Разряды!$I$7,[1]Разряды!$I$3,IF(I82&lt;=[1]Разряды!$J$7,[1]Разряды!$J$3,"б/р"))))))))</f>
        <v>1р</v>
      </c>
      <c r="K82" s="16">
        <v>0</v>
      </c>
      <c r="L82" s="21" t="str">
        <f>IF(B82=0," ",VLOOKUP($B82,[1]Спортсмены!$B$1:$H$65536,7,FALSE))</f>
        <v>Мосеев А.А.</v>
      </c>
    </row>
    <row r="83" spans="1:12">
      <c r="A83" s="52">
        <v>5</v>
      </c>
      <c r="B83" s="20">
        <v>392</v>
      </c>
      <c r="C83" s="21" t="str">
        <f>IF(B83=0," ",VLOOKUP(B83,[1]Спортсмены!B$1:H$65536,2,FALSE))</f>
        <v>Когут Максим</v>
      </c>
      <c r="D83" s="23">
        <f>IF(B83=0," ",VLOOKUP($B83,[1]Спортсмены!$B$1:$H$65536,3,FALSE))</f>
        <v>1988</v>
      </c>
      <c r="E83" s="23" t="str">
        <f>IF(B83=0," ",IF(VLOOKUP($B83,[1]Спортсмены!$B$1:$H$65536,4,FALSE)=0," ",VLOOKUP($B83,[1]Спортсмены!$B$1:$H$65536,4,FALSE)))</f>
        <v>КМС</v>
      </c>
      <c r="F83" s="21" t="str">
        <f>IF(B83=0," ",VLOOKUP($B83,[1]Спортсмены!$B$1:$H$65536,5,FALSE))</f>
        <v>респ-ка Коми</v>
      </c>
      <c r="G83" s="21" t="str">
        <f>IF(B83=0," ",VLOOKUP($B83,[1]Спортсмены!$B$1:$H$65536,6,FALSE))</f>
        <v>Сыктывкар, КДЮСШ-1</v>
      </c>
      <c r="H83" s="31"/>
      <c r="I83" s="114">
        <v>1.3916666666666667E-3</v>
      </c>
      <c r="J83" s="26" t="str">
        <f>IF(I83=0," ",IF(I83&lt;=[1]Разряды!$D$7,[1]Разряды!$D$3,IF(I83&lt;=[1]Разряды!$E$7,[1]Разряды!$E$3,IF(I83&lt;=[1]Разряды!$F$7,[1]Разряды!$F$3,IF(I83&lt;=[1]Разряды!$G$7,[1]Разряды!$G$3,IF(I83&lt;=[1]Разряды!$H$7,[1]Разряды!$H$3,IF(I83&lt;=[1]Разряды!$I$7,[1]Разряды!$I$3,IF(I83&lt;=[1]Разряды!$J$7,[1]Разряды!$J$3,"б/р"))))))))</f>
        <v>1р</v>
      </c>
      <c r="K83" s="16">
        <v>0</v>
      </c>
      <c r="L83" s="21" t="str">
        <f>IF(B83=0," ",VLOOKUP($B83,[1]Спортсмены!$B$1:$H$65536,7,FALSE))</f>
        <v>Панюкова М.А., Жубрёв В.В.</v>
      </c>
    </row>
    <row r="84" spans="1:12">
      <c r="A84" s="52">
        <v>6</v>
      </c>
      <c r="B84" s="26">
        <v>554</v>
      </c>
      <c r="C84" s="21" t="str">
        <f>IF(B84=0," ",VLOOKUP(B84,[1]Спортсмены!B$1:H$65536,2,FALSE))</f>
        <v>Сметанин Евгений</v>
      </c>
      <c r="D84" s="23">
        <f>IF(B84=0," ",VLOOKUP($B84,[1]Спортсмены!$B$1:$H$65536,3,FALSE))</f>
        <v>1988</v>
      </c>
      <c r="E84" s="23" t="str">
        <f>IF(B84=0," ",IF(VLOOKUP($B84,[1]Спортсмены!$B$1:$H$65536,4,FALSE)=0," ",VLOOKUP($B84,[1]Спортсмены!$B$1:$H$65536,4,FALSE)))</f>
        <v>1р</v>
      </c>
      <c r="F84" s="21" t="str">
        <f>IF(B84=0," ",VLOOKUP($B84,[1]Спортсмены!$B$1:$H$65536,5,FALSE))</f>
        <v>Ярославская</v>
      </c>
      <c r="G84" s="21" t="str">
        <f>IF(B84=0," ",VLOOKUP($B84,[1]Спортсмены!$B$1:$H$65536,6,FALSE))</f>
        <v>Рыбинск, СДЮСШОР-2</v>
      </c>
      <c r="H84" s="31"/>
      <c r="I84" s="114">
        <v>1.4263888888888887E-3</v>
      </c>
      <c r="J84" s="26" t="str">
        <f>IF(I84=0," ",IF(I84&lt;=[1]Разряды!$D$7,[1]Разряды!$D$3,IF(I84&lt;=[1]Разряды!$E$7,[1]Разряды!$E$3,IF(I84&lt;=[1]Разряды!$F$7,[1]Разряды!$F$3,IF(I84&lt;=[1]Разряды!$G$7,[1]Разряды!$G$3,IF(I84&lt;=[1]Разряды!$H$7,[1]Разряды!$H$3,IF(I84&lt;=[1]Разряды!$I$7,[1]Разряды!$I$3,IF(I84&lt;=[1]Разряды!$J$7,[1]Разряды!$J$3,"б/р"))))))))</f>
        <v>2р</v>
      </c>
      <c r="K84" s="15" t="s">
        <v>31</v>
      </c>
      <c r="L84" s="21" t="str">
        <f>IF(B84=0," ",VLOOKUP($B84,[1]Спортсмены!$B$1:$H$65536,7,FALSE))</f>
        <v>Громов Н.Б.</v>
      </c>
    </row>
    <row r="85" spans="1:12">
      <c r="A85" s="52">
        <v>7</v>
      </c>
      <c r="B85" s="20">
        <v>150</v>
      </c>
      <c r="C85" s="21" t="str">
        <f>IF(B85=0," ",VLOOKUP(B85,[1]Спортсмены!B$1:H$65536,2,FALSE))</f>
        <v>Стародубцев Сергей</v>
      </c>
      <c r="D85" s="27">
        <f>IF(B85=0," ",VLOOKUP($B85,[1]Спортсмены!$B$1:$H$65536,3,FALSE))</f>
        <v>31256</v>
      </c>
      <c r="E85" s="23" t="str">
        <f>IF(B85=0," ",IF(VLOOKUP($B85,[1]Спортсмены!$B$1:$H$65536,4,FALSE)=0," ",VLOOKUP($B85,[1]Спортсмены!$B$1:$H$65536,4,FALSE)))</f>
        <v>1р</v>
      </c>
      <c r="F85" s="21" t="str">
        <f>IF(B85=0," ",VLOOKUP($B85,[1]Спортсмены!$B$1:$H$65536,5,FALSE))</f>
        <v>Архангельская</v>
      </c>
      <c r="G85" s="21" t="str">
        <f>IF(B85=0," ",VLOOKUP($B85,[1]Спортсмены!$B$1:$H$65536,6,FALSE))</f>
        <v>ЛАВА, профсоюзы</v>
      </c>
      <c r="H85" s="31"/>
      <c r="I85" s="114">
        <v>1.4371527777777779E-3</v>
      </c>
      <c r="J85" s="26" t="str">
        <f>IF(I85=0," ",IF(I85&lt;=[1]Разряды!$D$7,[1]Разряды!$D$3,IF(I85&lt;=[1]Разряды!$E$7,[1]Разряды!$E$3,IF(I85&lt;=[1]Разряды!$F$7,[1]Разряды!$F$3,IF(I85&lt;=[1]Разряды!$G$7,[1]Разряды!$G$3,IF(I85&lt;=[1]Разряды!$H$7,[1]Разряды!$H$3,IF(I85&lt;=[1]Разряды!$I$7,[1]Разряды!$I$3,IF(I85&lt;=[1]Разряды!$J$7,[1]Разряды!$J$3,"б/р"))))))))</f>
        <v>2р</v>
      </c>
      <c r="K85" s="16">
        <v>0</v>
      </c>
      <c r="L85" s="21" t="str">
        <f>IF(B85=0," ",VLOOKUP($B85,[1]Спортсмены!$B$1:$H$65536,7,FALSE))</f>
        <v>Мосеев А.А.</v>
      </c>
    </row>
    <row r="86" spans="1:12">
      <c r="A86" s="29"/>
      <c r="B86" s="20">
        <v>197</v>
      </c>
      <c r="C86" s="21" t="str">
        <f>IF(B86=0," ",VLOOKUP(B86,[1]Спортсмены!B$1:H$65536,2,FALSE))</f>
        <v>Герасимов Сергей</v>
      </c>
      <c r="D86" s="27">
        <f>IF(B86=0," ",VLOOKUP($B86,[1]Спортсмены!$B$1:$H$65536,3,FALSE))</f>
        <v>30499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Костромская</v>
      </c>
      <c r="G86" s="21" t="str">
        <f>IF(B86=0," ",VLOOKUP($B86,[1]Спортсмены!$B$1:$H$65536,6,FALSE))</f>
        <v>Кострома, КОСДЮСШОР</v>
      </c>
      <c r="H86" s="31"/>
      <c r="I86" s="115" t="s">
        <v>80</v>
      </c>
      <c r="J86" s="26"/>
      <c r="K86" s="16">
        <v>0</v>
      </c>
      <c r="L86" s="21" t="str">
        <f>IF(B86=0," ",VLOOKUP($B86,[1]Спортсмены!$B$1:$H$65536,7,FALSE))</f>
        <v>Дружков А.Н.</v>
      </c>
    </row>
    <row r="87" spans="1:12">
      <c r="A87" s="29"/>
      <c r="B87" s="56">
        <v>611</v>
      </c>
      <c r="C87" s="21" t="str">
        <f>IF(B87=0," ",VLOOKUP(B87,[1]Спортсмены!B$1:H$65536,2,FALSE))</f>
        <v>Яковлев Сергей</v>
      </c>
      <c r="D87" s="23">
        <f>IF(B87=0," ",VLOOKUP($B87,[1]Спортсмены!$B$1:$H$65536,3,FALSE))</f>
        <v>1984</v>
      </c>
      <c r="E87" s="23" t="str">
        <f>IF(B87=0," ",IF(VLOOKUP($B87,[1]Спортсмены!$B$1:$H$65536,4,FALSE)=0," ",VLOOKUP($B87,[1]Спортсмены!$B$1:$H$65536,4,FALSE)))</f>
        <v>МС</v>
      </c>
      <c r="F87" s="21" t="str">
        <f>IF(B87=0," ",VLOOKUP($B87,[1]Спортсмены!$B$1:$H$65536,5,FALSE))</f>
        <v>Ивановская</v>
      </c>
      <c r="G87" s="21" t="str">
        <f>IF(B87=0," ",VLOOKUP($B87,[1]Спортсмены!$B$1:$H$65536,6,FALSE))</f>
        <v>Иваново, Профсоюзы</v>
      </c>
      <c r="H87" s="31"/>
      <c r="I87" s="115" t="s">
        <v>80</v>
      </c>
      <c r="J87" s="26"/>
      <c r="K87" s="26">
        <v>0</v>
      </c>
      <c r="L87" s="21" t="str">
        <f>IF(B87=0," ",VLOOKUP($B87,[1]Спортсмены!$B$1:$H$65536,7,FALSE))</f>
        <v>Гильмутдинов Ю.А.</v>
      </c>
    </row>
    <row r="88" spans="1:12" ht="15.75" thickBot="1">
      <c r="A88" s="79"/>
      <c r="B88" s="79"/>
      <c r="C88" s="79"/>
      <c r="D88" s="79"/>
      <c r="E88" s="79"/>
      <c r="F88" s="79"/>
      <c r="G88" s="79"/>
      <c r="H88" s="132"/>
      <c r="I88" s="132"/>
      <c r="J88" s="79"/>
      <c r="K88" s="79"/>
      <c r="L88" s="79"/>
    </row>
    <row r="89" spans="1:12" ht="15.75" thickTop="1">
      <c r="H89"/>
      <c r="I89"/>
    </row>
    <row r="90" spans="1:12">
      <c r="H90"/>
      <c r="I90"/>
    </row>
    <row r="91" spans="1:12">
      <c r="H91"/>
      <c r="I91"/>
    </row>
    <row r="92" spans="1:12">
      <c r="H92"/>
      <c r="I92"/>
    </row>
    <row r="93" spans="1:12">
      <c r="H93"/>
      <c r="I93"/>
    </row>
    <row r="94" spans="1:12">
      <c r="H94"/>
      <c r="I94"/>
    </row>
    <row r="95" spans="1:12">
      <c r="H95"/>
      <c r="I95"/>
    </row>
    <row r="96" spans="1:12">
      <c r="H96"/>
      <c r="I96"/>
    </row>
    <row r="97" spans="8:9">
      <c r="H97"/>
      <c r="I97"/>
    </row>
    <row r="98" spans="8:9">
      <c r="H98"/>
      <c r="I98"/>
    </row>
    <row r="99" spans="8:9">
      <c r="H99"/>
      <c r="I99"/>
    </row>
    <row r="100" spans="8:9">
      <c r="H100"/>
      <c r="I100"/>
    </row>
    <row r="101" spans="8:9">
      <c r="H101"/>
      <c r="I101"/>
    </row>
  </sheetData>
  <mergeCells count="57">
    <mergeCell ref="A1:L1"/>
    <mergeCell ref="A2:L2"/>
    <mergeCell ref="F4:G4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A29:L29"/>
    <mergeCell ref="H35:I35"/>
    <mergeCell ref="J35:J36"/>
    <mergeCell ref="K35:K36"/>
    <mergeCell ref="L35:L36"/>
    <mergeCell ref="H36:I36"/>
    <mergeCell ref="K8:K9"/>
    <mergeCell ref="L8:L9"/>
    <mergeCell ref="H9:I9"/>
    <mergeCell ref="F10:G10"/>
    <mergeCell ref="A28:L28"/>
    <mergeCell ref="A52:L52"/>
    <mergeCell ref="A53:L53"/>
    <mergeCell ref="F55:G55"/>
    <mergeCell ref="I57:J57"/>
    <mergeCell ref="A35:A36"/>
    <mergeCell ref="B35:B36"/>
    <mergeCell ref="C35:C36"/>
    <mergeCell ref="D35:D36"/>
    <mergeCell ref="E35:E36"/>
    <mergeCell ref="F35:F36"/>
    <mergeCell ref="G35:G36"/>
    <mergeCell ref="F37:G37"/>
    <mergeCell ref="I37:J37"/>
    <mergeCell ref="F31:G31"/>
    <mergeCell ref="I33:J33"/>
    <mergeCell ref="I34:J34"/>
    <mergeCell ref="F61:G61"/>
    <mergeCell ref="F78:G78"/>
    <mergeCell ref="I78:J78"/>
    <mergeCell ref="F59:F60"/>
    <mergeCell ref="G59:G60"/>
    <mergeCell ref="H59:I59"/>
    <mergeCell ref="J59:J60"/>
    <mergeCell ref="K59:K60"/>
    <mergeCell ref="L59:L60"/>
    <mergeCell ref="H60:I60"/>
    <mergeCell ref="I58:J58"/>
    <mergeCell ref="A59:A60"/>
    <mergeCell ref="B59:B60"/>
    <mergeCell ref="C59:C60"/>
    <mergeCell ref="D59:D60"/>
    <mergeCell ref="E59:E6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55"/>
  <sheetViews>
    <sheetView topLeftCell="A10" workbookViewId="0">
      <selection activeCell="N17" sqref="N17"/>
    </sheetView>
  </sheetViews>
  <sheetFormatPr defaultRowHeight="15"/>
  <cols>
    <col min="1" max="2" width="6.28515625" customWidth="1"/>
    <col min="3" max="3" width="25.42578125" customWidth="1"/>
    <col min="4" max="4" width="9.85546875" customWidth="1"/>
    <col min="5" max="5" width="6.28515625" customWidth="1"/>
    <col min="6" max="6" width="19.28515625" customWidth="1"/>
    <col min="7" max="7" width="26.28515625" customWidth="1"/>
    <col min="8" max="8" width="6.28515625" style="72" customWidth="1"/>
    <col min="9" max="9" width="9" style="72" customWidth="1"/>
    <col min="10" max="11" width="6.28515625" customWidth="1"/>
    <col min="12" max="12" width="25.140625" customWidth="1"/>
  </cols>
  <sheetData>
    <row r="1" spans="1:12" ht="22.5">
      <c r="A1" s="382" t="s">
        <v>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20.25">
      <c r="A2" s="383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</row>
    <row r="3" spans="1:12" ht="18">
      <c r="A3" s="1" t="s">
        <v>149</v>
      </c>
      <c r="B3" s="2"/>
      <c r="C3" s="2"/>
      <c r="D3" s="2"/>
      <c r="E3" s="2"/>
      <c r="F3" s="2" t="s">
        <v>5</v>
      </c>
      <c r="G3" s="2"/>
      <c r="H3" s="2"/>
      <c r="I3" s="2"/>
      <c r="J3" s="2"/>
      <c r="K3" s="2"/>
      <c r="L3" s="2"/>
    </row>
    <row r="4" spans="1:12" ht="15.75">
      <c r="A4" s="1" t="s">
        <v>150</v>
      </c>
      <c r="B4" s="3"/>
      <c r="C4" s="3"/>
      <c r="D4" s="3"/>
      <c r="E4" s="3"/>
      <c r="F4" s="384" t="s">
        <v>151</v>
      </c>
      <c r="G4" s="384"/>
      <c r="H4" s="3"/>
      <c r="I4"/>
      <c r="K4" s="4" t="s">
        <v>8</v>
      </c>
    </row>
    <row r="5" spans="1:12">
      <c r="A5" s="1" t="s">
        <v>152</v>
      </c>
      <c r="B5" s="4"/>
      <c r="C5" s="5"/>
      <c r="F5" s="1"/>
      <c r="G5" s="1"/>
      <c r="H5" s="6"/>
      <c r="I5" s="6"/>
      <c r="J5" s="6"/>
      <c r="K5" s="6" t="s">
        <v>10</v>
      </c>
      <c r="L5" s="6"/>
    </row>
    <row r="6" spans="1:12" ht="18.75">
      <c r="A6" s="7" t="s">
        <v>153</v>
      </c>
      <c r="B6" s="4"/>
      <c r="C6" s="4"/>
      <c r="E6" s="8"/>
      <c r="F6" s="1"/>
      <c r="G6" s="1"/>
      <c r="H6" s="8"/>
      <c r="I6" s="385" t="s">
        <v>106</v>
      </c>
      <c r="J6" s="385"/>
      <c r="K6" s="9"/>
      <c r="L6" s="6" t="s">
        <v>154</v>
      </c>
    </row>
    <row r="7" spans="1:12">
      <c r="A7" s="1" t="s">
        <v>155</v>
      </c>
      <c r="B7" s="96"/>
      <c r="C7" s="96"/>
      <c r="D7" s="76"/>
      <c r="E7" s="10"/>
      <c r="F7" s="1"/>
      <c r="G7" s="1"/>
      <c r="H7" s="11"/>
      <c r="I7" s="378"/>
      <c r="J7" s="378"/>
      <c r="K7" s="12"/>
      <c r="L7" s="6"/>
    </row>
    <row r="8" spans="1:12">
      <c r="A8" s="379" t="s">
        <v>17</v>
      </c>
      <c r="B8" s="379" t="s">
        <v>18</v>
      </c>
      <c r="C8" s="379" t="s">
        <v>19</v>
      </c>
      <c r="D8" s="372" t="s">
        <v>20</v>
      </c>
      <c r="E8" s="372" t="s">
        <v>21</v>
      </c>
      <c r="F8" s="372" t="s">
        <v>22</v>
      </c>
      <c r="G8" s="372" t="s">
        <v>23</v>
      </c>
      <c r="H8" s="380" t="s">
        <v>24</v>
      </c>
      <c r="I8" s="381"/>
      <c r="J8" s="379" t="s">
        <v>25</v>
      </c>
      <c r="K8" s="372" t="s">
        <v>26</v>
      </c>
      <c r="L8" s="374" t="s">
        <v>27</v>
      </c>
    </row>
    <row r="9" spans="1:12">
      <c r="A9" s="373"/>
      <c r="B9" s="373"/>
      <c r="C9" s="373"/>
      <c r="D9" s="373"/>
      <c r="E9" s="373"/>
      <c r="F9" s="373"/>
      <c r="G9" s="373"/>
      <c r="H9" s="392" t="s">
        <v>28</v>
      </c>
      <c r="I9" s="393"/>
      <c r="J9" s="373"/>
      <c r="K9" s="373"/>
      <c r="L9" s="375"/>
    </row>
    <row r="10" spans="1:12">
      <c r="A10" s="15"/>
      <c r="B10" s="15"/>
      <c r="C10" s="15"/>
      <c r="D10" s="16"/>
      <c r="E10" s="15"/>
      <c r="F10" s="376" t="s">
        <v>30</v>
      </c>
      <c r="G10" s="376"/>
      <c r="H10" s="17"/>
      <c r="I10" s="18"/>
    </row>
    <row r="11" spans="1:12">
      <c r="A11" s="19">
        <v>1</v>
      </c>
      <c r="B11" s="20">
        <v>296</v>
      </c>
      <c r="C11" s="21" t="str">
        <f>IF(B11=0," ",VLOOKUP(B11,[1]Женщины!B$1:H$65536,2,FALSE))</f>
        <v>Демидова Ульяна</v>
      </c>
      <c r="D11" s="27">
        <f>IF(B11=0," ",VLOOKUP($B11,[1]Женщины!$B$1:$H$65536,3,FALSE))</f>
        <v>34717</v>
      </c>
      <c r="E11" s="23" t="str">
        <f>IF(B11=0," ",IF(VLOOKUP($B11,[1]Женщины!$B$1:$H$65536,4,FALSE)=0," ",VLOOKUP($B11,[1]Женщины!$B$1:$H$65536,4,FALSE)))</f>
        <v>1р</v>
      </c>
      <c r="F11" s="21" t="str">
        <f>IF(B11=0," ",VLOOKUP($B11,[1]Женщины!$B$1:$H$65536,5,FALSE))</f>
        <v>Вологодская</v>
      </c>
      <c r="G11" s="21" t="str">
        <f>IF(B11=0," ",VLOOKUP($B11,[1]Женщины!$B$1:$H$65536,6,FALSE))</f>
        <v>Белозерск, ДЮЦ</v>
      </c>
      <c r="H11" s="512" t="s">
        <v>366</v>
      </c>
      <c r="I11" s="511">
        <v>3.260763888888889E-3</v>
      </c>
      <c r="J11" s="26" t="str">
        <f>IF(I11=0," ",IF(I11&lt;=[1]Разряды!$D$34,[1]Разряды!$D$3,IF(I11&lt;=[1]Разряды!$E$34,[1]Разряды!$E$3,IF(I11&lt;=[1]Разряды!$F$34,[1]Разряды!$F$3,IF(I11&lt;=[1]Разряды!$G$34,[1]Разряды!$G$3,IF(I11&lt;=[1]Разряды!$H$34,[1]Разряды!$H$3,IF(I11&lt;=[1]Разряды!$I$34,[1]Разряды!$I$3,IF(I11&lt;=[1]Разряды!$J$34,[1]Разряды!$J$3,"б/р"))))))))</f>
        <v>1р</v>
      </c>
      <c r="K11" s="26">
        <v>20</v>
      </c>
      <c r="L11" s="21" t="str">
        <f>IF(B11=0," ",VLOOKUP($B11,[1]Женщины!$B$1:$H$65536,7,FALSE))</f>
        <v>Савин О.А.</v>
      </c>
    </row>
    <row r="12" spans="1:12">
      <c r="A12" s="19">
        <v>2</v>
      </c>
      <c r="B12" s="20">
        <v>456</v>
      </c>
      <c r="C12" s="21" t="str">
        <f>IF(B12=0," ",VLOOKUP(B12,[1]Женщины!B$1:H$65536,2,FALSE))</f>
        <v>Кузовлева Мария</v>
      </c>
      <c r="D12" s="22">
        <f>IF(B12=0," ",VLOOKUP($B12,[1]Женщины!$B$1:$H$65536,3,FALSE))</f>
        <v>1995</v>
      </c>
      <c r="E12" s="23" t="str">
        <f>IF(B12=0," ",IF(VLOOKUP($B12,[1]Женщины!$B$1:$H$65536,4,FALSE)=0," ",VLOOKUP($B12,[1]Женщины!$B$1:$H$65536,4,FALSE)))</f>
        <v>КМС</v>
      </c>
      <c r="F12" s="21" t="str">
        <f>IF(B12=0," ",VLOOKUP($B12,[1]Женщины!$B$1:$H$65536,5,FALSE))</f>
        <v>Мурманская</v>
      </c>
      <c r="G12" s="21" t="str">
        <f>IF(B12=0," ",VLOOKUP($B12,[1]Женщины!$B$1:$H$65536,6,FALSE))</f>
        <v>Мурманск, СДЮСШОР-4</v>
      </c>
      <c r="H12" s="31"/>
      <c r="I12" s="114">
        <v>3.3307870370370366E-3</v>
      </c>
      <c r="J12" s="26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1р</v>
      </c>
      <c r="K12" s="16">
        <v>17</v>
      </c>
      <c r="L12" s="21" t="str">
        <f>IF(B12=0," ",VLOOKUP($B12,[1]Женщины!$B$1:$H$65536,7,FALSE))</f>
        <v>Кацан В.В., Кацан Т.Н.</v>
      </c>
    </row>
    <row r="13" spans="1:12">
      <c r="A13" s="19">
        <v>3</v>
      </c>
      <c r="B13" s="20">
        <v>344</v>
      </c>
      <c r="C13" s="21" t="str">
        <f>IF(B13=0," ",VLOOKUP(B13,[1]Женщины!B$1:H$65536,2,FALSE))</f>
        <v>Родякаева Юлия</v>
      </c>
      <c r="D13" s="27">
        <f>IF(B13=0," ",VLOOKUP($B13,[1]Женщины!$B$1:$H$65536,3,FALSE))</f>
        <v>35061</v>
      </c>
      <c r="E13" s="23" t="str">
        <f>IF(B13=0," ",IF(VLOOKUP($B13,[1]Женщины!$B$1:$H$65536,4,FALSE)=0," ",VLOOKUP($B13,[1]Женщины!$B$1:$H$65536,4,FALSE)))</f>
        <v>1р</v>
      </c>
      <c r="F13" s="21" t="str">
        <f>IF(B13=0," ",VLOOKUP($B13,[1]Женщины!$B$1:$H$65536,5,FALSE))</f>
        <v>Ивановская</v>
      </c>
      <c r="G13" s="21" t="str">
        <f>IF(B13=0," ",VLOOKUP($B13,[1]Женщины!$B$1:$H$65536,6,FALSE))</f>
        <v>Кинешма, СДЮСШОР</v>
      </c>
      <c r="H13" s="31"/>
      <c r="I13" s="114">
        <v>3.4795138888888892E-3</v>
      </c>
      <c r="J13" s="26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2р</v>
      </c>
      <c r="K13" s="16">
        <v>15</v>
      </c>
      <c r="L13" s="21" t="str">
        <f>IF(B13=0," ",VLOOKUP($B13,[1]Женщины!$B$1:$H$65536,7,FALSE))</f>
        <v>Голубева М.А.</v>
      </c>
    </row>
    <row r="14" spans="1:12">
      <c r="A14" s="29">
        <v>4</v>
      </c>
      <c r="B14" s="20">
        <v>220</v>
      </c>
      <c r="C14" s="21" t="str">
        <f>IF(B14=0," ",VLOOKUP(B14,[1]Женщины!B$1:H$65536,2,FALSE))</f>
        <v>Королёва Юлия</v>
      </c>
      <c r="D14" s="27">
        <f>IF(B14=0," ",VLOOKUP($B14,[1]Женщины!$B$1:$H$65536,3,FALSE))</f>
        <v>36097</v>
      </c>
      <c r="E14" s="23" t="str">
        <f>IF(B14=0," ",IF(VLOOKUP($B14,[1]Женщины!$B$1:$H$65536,4,FALSE)=0," ",VLOOKUP($B14,[1]Женщины!$B$1:$H$65536,4,FALSE)))</f>
        <v>2р</v>
      </c>
      <c r="F14" s="21" t="str">
        <f>IF(B14=0," ",VLOOKUP($B14,[1]Женщины!$B$1:$H$65536,5,FALSE))</f>
        <v>Костромская</v>
      </c>
      <c r="G14" s="21" t="str">
        <f>IF(B14=0," ",VLOOKUP($B14,[1]Женщины!$B$1:$H$65536,6,FALSE))</f>
        <v>Галич, ДЮСШ</v>
      </c>
      <c r="H14" s="31"/>
      <c r="I14" s="114">
        <v>3.5115740740740736E-3</v>
      </c>
      <c r="J14" s="26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2р</v>
      </c>
      <c r="K14" s="16">
        <v>14</v>
      </c>
      <c r="L14" s="21" t="str">
        <f>IF(B14=0," ",VLOOKUP($B14,[1]Женщины!$B$1:$H$65536,7,FALSE))</f>
        <v>Горшкова Э.И.</v>
      </c>
    </row>
    <row r="15" spans="1:12">
      <c r="A15" s="29">
        <v>5</v>
      </c>
      <c r="B15" s="56">
        <v>419</v>
      </c>
      <c r="C15" s="21" t="str">
        <f>IF(B15=0," ",VLOOKUP(B15,[1]Женщины!B$1:H$65536,2,FALSE))</f>
        <v>Карпинская Дарья</v>
      </c>
      <c r="D15" s="22">
        <f>IF(B15=0," ",VLOOKUP($B15,[1]Женщины!$B$1:$H$65536,3,FALSE))</f>
        <v>1996</v>
      </c>
      <c r="E15" s="23" t="str">
        <f>IF(B15=0," ",IF(VLOOKUP($B15,[1]Женщины!$B$1:$H$65536,4,FALSE)=0," ",VLOOKUP($B15,[1]Женщины!$B$1:$H$65536,4,FALSE)))</f>
        <v>2р</v>
      </c>
      <c r="F15" s="21" t="str">
        <f>IF(B15=0," ",VLOOKUP($B15,[1]Женщины!$B$1:$H$65536,5,FALSE))</f>
        <v>Новгородская</v>
      </c>
      <c r="G15" s="21" t="str">
        <f>IF(B15=0," ",VLOOKUP($B15,[1]Женщины!$B$1:$H$65536,6,FALSE))</f>
        <v>Великий Новгород, ДЮСШ</v>
      </c>
      <c r="H15" s="31"/>
      <c r="I15" s="114">
        <v>3.5687500000000003E-3</v>
      </c>
      <c r="J15" s="26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2р</v>
      </c>
      <c r="K15" s="16">
        <v>13</v>
      </c>
      <c r="L15" s="21" t="str">
        <f>IF(B15=0," ",VLOOKUP($B15,[1]Женщины!$B$1:$H$65536,7,FALSE))</f>
        <v>Чибисов С.П.</v>
      </c>
    </row>
    <row r="16" spans="1:12">
      <c r="A16" s="29">
        <v>6</v>
      </c>
      <c r="B16" s="20">
        <v>467</v>
      </c>
      <c r="C16" s="21" t="str">
        <f>IF(B16=0," ",VLOOKUP(B16,[1]Женщины!B$1:H$65536,2,FALSE))</f>
        <v>Горелова Екатерина</v>
      </c>
      <c r="D16" s="22">
        <f>IF(B16=0," ",VLOOKUP($B16,[1]Женщины!$B$1:$H$65536,3,FALSE))</f>
        <v>1997</v>
      </c>
      <c r="E16" s="23" t="str">
        <f>IF(B16=0," ",IF(VLOOKUP($B16,[1]Женщины!$B$1:$H$65536,4,FALSE)=0," ",VLOOKUP($B16,[1]Женщины!$B$1:$H$65536,4,FALSE)))</f>
        <v>2р</v>
      </c>
      <c r="F16" s="21" t="str">
        <f>IF(B16=0," ",VLOOKUP($B16,[1]Женщины!$B$1:$H$65536,5,FALSE))</f>
        <v>Владимирская</v>
      </c>
      <c r="G16" s="21" t="str">
        <f>IF(B16=0," ",VLOOKUP($B16,[1]Женщины!$B$1:$H$65536,6,FALSE))</f>
        <v>Владимир, СДЮСШОР-4</v>
      </c>
      <c r="H16" s="31"/>
      <c r="I16" s="114">
        <v>3.5770833333333332E-3</v>
      </c>
      <c r="J16" s="26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2р</v>
      </c>
      <c r="K16" s="16">
        <v>12</v>
      </c>
      <c r="L16" s="21" t="str">
        <f>IF(B16=0," ",VLOOKUP($B16,[1]Женщины!$B$1:$H$65536,7,FALSE))</f>
        <v>Герцен Е.А.</v>
      </c>
    </row>
    <row r="17" spans="1:12">
      <c r="A17" s="29">
        <v>7</v>
      </c>
      <c r="B17" s="20">
        <v>222</v>
      </c>
      <c r="C17" s="21" t="str">
        <f>IF(B17=0," ",VLOOKUP(B17,[1]Женщины!B$1:H$65536,2,FALSE))</f>
        <v>Котикова Мария</v>
      </c>
      <c r="D17" s="27">
        <f>IF(B17=0," ",VLOOKUP($B17,[1]Женщины!$B$1:$H$65536,3,FALSE))</f>
        <v>34811</v>
      </c>
      <c r="E17" s="23" t="str">
        <f>IF(B17=0," ",IF(VLOOKUP($B17,[1]Женщины!$B$1:$H$65536,4,FALSE)=0," ",VLOOKUP($B17,[1]Женщины!$B$1:$H$65536,4,FALSE)))</f>
        <v>1р</v>
      </c>
      <c r="F17" s="21" t="str">
        <f>IF(B17=0," ",VLOOKUP($B17,[1]Женщины!$B$1:$H$65536,5,FALSE))</f>
        <v>Костромская</v>
      </c>
      <c r="G17" s="21" t="str">
        <f>IF(B17=0," ",VLOOKUP($B17,[1]Женщины!$B$1:$H$65536,6,FALSE))</f>
        <v>Кострома, КОСДЮСШОР</v>
      </c>
      <c r="H17" s="31"/>
      <c r="I17" s="114">
        <v>3.6015046296296298E-3</v>
      </c>
      <c r="J17" s="26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2р</v>
      </c>
      <c r="K17" s="16">
        <v>11</v>
      </c>
      <c r="L17" s="21" t="str">
        <f>IF(B17=0," ",VLOOKUP($B17,[1]Женщины!$B$1:$H$65536,7,FALSE))</f>
        <v>Дружков А.Н.</v>
      </c>
    </row>
    <row r="18" spans="1:12">
      <c r="A18" s="29">
        <v>8</v>
      </c>
      <c r="B18" s="20">
        <v>609</v>
      </c>
      <c r="C18" s="21" t="str">
        <f>IF(B18=0," ",VLOOKUP(B18,[1]Женщины!B$1:H$65536,2,FALSE))</f>
        <v>Дружинина Арина</v>
      </c>
      <c r="D18" s="27">
        <f>IF(B18=0," ",VLOOKUP($B18,[1]Женщины!$B$1:$H$65536,3,FALSE))</f>
        <v>36081</v>
      </c>
      <c r="E18" s="23" t="str">
        <f>IF(B18=0," ",IF(VLOOKUP($B18,[1]Женщины!$B$1:$H$65536,4,FALSE)=0," ",VLOOKUP($B18,[1]Женщины!$B$1:$H$65536,4,FALSE)))</f>
        <v>2р</v>
      </c>
      <c r="F18" s="21" t="str">
        <f>IF(B18=0," ",VLOOKUP($B18,[1]Женщины!$B$1:$H$65536,5,FALSE))</f>
        <v>Вологодская</v>
      </c>
      <c r="G18" s="21" t="str">
        <f>IF(B18=0," ",VLOOKUP($B18,[1]Женщины!$B$1:$H$65536,6,FALSE))</f>
        <v>Белозерск, ДЮЦ</v>
      </c>
      <c r="H18" s="31"/>
      <c r="I18" s="114">
        <v>3.6391203703703703E-3</v>
      </c>
      <c r="J18" s="26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2р</v>
      </c>
      <c r="K18" s="15" t="s">
        <v>31</v>
      </c>
      <c r="L18" s="21" t="str">
        <f>IF(B18=0," ",VLOOKUP($B18,[1]Женщины!$B$1:$H$65536,7,FALSE))</f>
        <v>Савин О.А.</v>
      </c>
    </row>
    <row r="19" spans="1:12">
      <c r="A19" s="29"/>
      <c r="B19" s="20"/>
      <c r="C19" s="21"/>
      <c r="D19" s="22"/>
      <c r="E19" s="23"/>
      <c r="F19" s="21"/>
      <c r="G19" s="21"/>
      <c r="H19" s="31"/>
      <c r="I19" s="114"/>
      <c r="J19" s="26"/>
      <c r="K19" s="23"/>
      <c r="L19" s="21"/>
    </row>
    <row r="20" spans="1:12">
      <c r="A20" s="15"/>
      <c r="B20" s="15"/>
      <c r="C20" s="15"/>
      <c r="D20" s="16"/>
      <c r="E20" s="15"/>
      <c r="F20" s="376" t="s">
        <v>34</v>
      </c>
      <c r="G20" s="376"/>
      <c r="H20" s="117"/>
      <c r="I20" s="385" t="s">
        <v>106</v>
      </c>
      <c r="J20" s="385"/>
      <c r="K20" s="102"/>
      <c r="L20" s="103" t="s">
        <v>156</v>
      </c>
    </row>
    <row r="21" spans="1:12">
      <c r="A21" s="19">
        <v>1</v>
      </c>
      <c r="B21" s="20">
        <v>165</v>
      </c>
      <c r="C21" s="21" t="str">
        <f>IF(B21=0," ",VLOOKUP(B21,[1]Женщины!B$1:H$65536,2,FALSE))</f>
        <v>Тифанова Алина</v>
      </c>
      <c r="D21" s="22">
        <f>IF(B21=0," ",VLOOKUP($B21,[1]Женщины!$B$1:$H$65536,3,FALSE))</f>
        <v>1993</v>
      </c>
      <c r="E21" s="23" t="str">
        <f>IF(B21=0," ",IF(VLOOKUP($B21,[1]Женщины!$B$1:$H$65536,4,FALSE)=0," ",VLOOKUP($B21,[1]Женщины!$B$1:$H$65536,4,FALSE)))</f>
        <v>2р</v>
      </c>
      <c r="F21" s="21" t="str">
        <f>IF(B21=0," ",VLOOKUP($B21,[1]Женщины!$B$1:$H$65536,5,FALSE))</f>
        <v>Архангельская</v>
      </c>
      <c r="G21" s="21" t="str">
        <f>IF(B21=0," ",VLOOKUP($B21,[1]Женщины!$B$1:$H$65536,6,FALSE))</f>
        <v>Архангельск, ГСУ "Поморье"</v>
      </c>
      <c r="H21" s="31"/>
      <c r="I21" s="114">
        <v>3.456597222222222E-3</v>
      </c>
      <c r="J21" s="26" t="str">
        <f>IF(I21=0," ",IF(I21&lt;=[1]Разряды!$D$34,[1]Разряды!$D$3,IF(I21&lt;=[1]Разряды!$E$34,[1]Разряды!$E$3,IF(I21&lt;=[1]Разряды!$F$34,[1]Разряды!$F$3,IF(I21&lt;=[1]Разряды!$G$34,[1]Разряды!$G$3,IF(I21&lt;=[1]Разряды!$H$34,[1]Разряды!$H$3,IF(I21&lt;=[1]Разряды!$I$34,[1]Разряды!$I$3,IF(I21&lt;=[1]Разряды!$J$34,[1]Разряды!$J$3,"б/р"))))))))</f>
        <v>2р</v>
      </c>
      <c r="K21" s="16">
        <v>20</v>
      </c>
      <c r="L21" s="49" t="str">
        <f>IF(B21=0," ",VLOOKUP($B21,[1]Женщины!$B$1:$H$65536,7,FALSE))</f>
        <v>Чернов А.В.. Мосеев А.А.</v>
      </c>
    </row>
    <row r="22" spans="1:12">
      <c r="A22" s="133"/>
      <c r="B22" s="109"/>
      <c r="C22" s="49"/>
      <c r="D22" s="134"/>
      <c r="E22" s="15"/>
      <c r="F22" s="49"/>
      <c r="G22" s="49"/>
      <c r="H22" s="62"/>
      <c r="I22" s="135"/>
      <c r="J22" s="16"/>
      <c r="K22" s="15"/>
      <c r="L22" s="49"/>
    </row>
    <row r="23" spans="1:12">
      <c r="A23" s="15"/>
      <c r="B23" s="15"/>
      <c r="C23" s="15"/>
      <c r="D23" s="16"/>
      <c r="E23" s="15"/>
      <c r="F23" s="376" t="s">
        <v>41</v>
      </c>
      <c r="G23" s="376"/>
      <c r="H23" s="17"/>
      <c r="I23" s="18"/>
    </row>
    <row r="24" spans="1:12">
      <c r="A24" s="19">
        <v>1</v>
      </c>
      <c r="B24" s="20">
        <v>613</v>
      </c>
      <c r="C24" s="21" t="str">
        <f>IF(B24=0," ",VLOOKUP(B24,[1]Женщины!B$1:H$65536,2,FALSE))</f>
        <v>Баранова Олеся</v>
      </c>
      <c r="D24" s="22">
        <f>IF(B24=0," ",VLOOKUP($B24,[1]Женщины!$B$1:$H$65536,3,FALSE))</f>
        <v>1992</v>
      </c>
      <c r="E24" s="23" t="str">
        <f>IF(B24=0," ",IF(VLOOKUP($B24,[1]Женщины!$B$1:$H$65536,4,FALSE)=0," ",VLOOKUP($B24,[1]Женщины!$B$1:$H$65536,4,FALSE)))</f>
        <v>1р</v>
      </c>
      <c r="F24" s="21" t="str">
        <f>IF(B24=0," ",VLOOKUP($B24,[1]Женщины!$B$1:$H$65536,5,FALSE))</f>
        <v>Вологодская</v>
      </c>
      <c r="G24" s="21" t="str">
        <f>IF(B24=0," ",VLOOKUP($B24,[1]Женщины!$B$1:$H$65536,6,FALSE))</f>
        <v>Вологда, ВИПЭ</v>
      </c>
      <c r="H24" s="31"/>
      <c r="I24" s="114">
        <v>3.4274305555555555E-3</v>
      </c>
      <c r="J24" s="26" t="str">
        <f>IF(I24=0," ",IF(I24&lt;=[1]Разряды!$D$34,[1]Разряды!$D$3,IF(I24&lt;=[1]Разряды!$E$34,[1]Разряды!$E$3,IF(I24&lt;=[1]Разряды!$F$34,[1]Разряды!$F$3,IF(I24&lt;=[1]Разряды!$G$34,[1]Разряды!$G$3,IF(I24&lt;=[1]Разряды!$H$34,[1]Разряды!$H$3,IF(I24&lt;=[1]Разряды!$I$34,[1]Разряды!$I$3,IF(I24&lt;=[1]Разряды!$J$34,[1]Разряды!$J$3,"б/р"))))))))</f>
        <v>1р</v>
      </c>
      <c r="K24" s="15" t="s">
        <v>31</v>
      </c>
      <c r="L24" s="21" t="str">
        <f>IF(B24=0," ",VLOOKUP($B24,[1]Женщины!$B$1:$H$65536,7,FALSE))</f>
        <v>Фомичёв А.В.</v>
      </c>
    </row>
    <row r="25" spans="1:12">
      <c r="A25" s="19">
        <v>2</v>
      </c>
      <c r="B25" s="20">
        <v>451</v>
      </c>
      <c r="C25" s="21" t="str">
        <f>IF(B25=0," ",VLOOKUP(B25,[1]Женщины!B$1:H$65536,2,FALSE))</f>
        <v>Купаева Анна</v>
      </c>
      <c r="D25" s="22">
        <f>IF(B25=0," ",VLOOKUP($B25,[1]Женщины!$B$1:$H$65536,3,FALSE))</f>
        <v>1990</v>
      </c>
      <c r="E25" s="23" t="str">
        <f>IF(B25=0," ",IF(VLOOKUP($B25,[1]Женщины!$B$1:$H$65536,4,FALSE)=0," ",VLOOKUP($B25,[1]Женщины!$B$1:$H$65536,4,FALSE)))</f>
        <v>1р</v>
      </c>
      <c r="F25" s="21" t="str">
        <f>IF(B25=0," ",VLOOKUP($B25,[1]Женщины!$B$1:$H$65536,5,FALSE))</f>
        <v>Мурманская</v>
      </c>
      <c r="G25" s="21" t="str">
        <f>IF(B25=0," ",VLOOKUP($B25,[1]Женщины!$B$1:$H$65536,6,FALSE))</f>
        <v>Мурманск, СДЮСШОР-4</v>
      </c>
      <c r="H25" s="31"/>
      <c r="I25" s="114">
        <v>3.445601851851852E-3</v>
      </c>
      <c r="J25" s="26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2р</v>
      </c>
      <c r="K25" s="16">
        <v>0</v>
      </c>
      <c r="L25" s="21" t="str">
        <f>IF(B25=0," ",VLOOKUP($B25,[1]Женщины!$B$1:$H$65536,7,FALSE))</f>
        <v>Ахметов А.Р.</v>
      </c>
    </row>
    <row r="26" spans="1:12">
      <c r="A26" s="19">
        <v>3</v>
      </c>
      <c r="B26" s="32">
        <v>619</v>
      </c>
      <c r="C26" s="21" t="str">
        <f>IF(B26=0," ",VLOOKUP(B26,[1]Женщины!B$1:H$65536,2,FALSE))</f>
        <v>Парфёнова Татьяна</v>
      </c>
      <c r="D26" s="22">
        <f>IF(B26=0," ",VLOOKUP($B26,[1]Женщины!$B$1:$H$65536,3,FALSE))</f>
        <v>1992</v>
      </c>
      <c r="E26" s="23" t="str">
        <f>IF(B26=0," ",IF(VLOOKUP($B26,[1]Женщины!$B$1:$H$65536,4,FALSE)=0," ",VLOOKUP($B26,[1]Женщины!$B$1:$H$65536,4,FALSE)))</f>
        <v>1р</v>
      </c>
      <c r="F26" s="21" t="str">
        <f>IF(B26=0," ",VLOOKUP($B26,[1]Женщины!$B$1:$H$65536,5,FALSE))</f>
        <v>Вологодская</v>
      </c>
      <c r="G26" s="21" t="str">
        <f>IF(B26=0," ",VLOOKUP($B26,[1]Женщины!$B$1:$H$65536,6,FALSE))</f>
        <v>Вологда, ВИПЭ</v>
      </c>
      <c r="H26" s="31"/>
      <c r="I26" s="114">
        <v>3.4831018518518518E-3</v>
      </c>
      <c r="J26" s="26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2р</v>
      </c>
      <c r="K26" s="15" t="s">
        <v>31</v>
      </c>
      <c r="L26" s="21" t="str">
        <f>IF(B26=0," ",VLOOKUP($B26,[1]Женщины!$B$1:$H$65536,7,FALSE))</f>
        <v>Фомичёв А.В.</v>
      </c>
    </row>
    <row r="27" spans="1:12">
      <c r="A27" s="29">
        <v>4</v>
      </c>
      <c r="B27" s="20">
        <v>160</v>
      </c>
      <c r="C27" s="21" t="str">
        <f>IF(B27=0," ",VLOOKUP(B27,[1]Женщины!B$1:H$65536,2,FALSE))</f>
        <v>Юрина Кристина</v>
      </c>
      <c r="D27" s="27">
        <f>IF(B27=0," ",VLOOKUP($B27,[1]Женщины!$B$1:$H$65536,3,FALSE))</f>
        <v>33292</v>
      </c>
      <c r="E27" s="23" t="str">
        <f>IF(B27=0," ",IF(VLOOKUP($B27,[1]Женщины!$B$1:$H$65536,4,FALSE)=0," ",VLOOKUP($B27,[1]Женщины!$B$1:$H$65536,4,FALSE)))</f>
        <v>2р</v>
      </c>
      <c r="F27" s="21" t="str">
        <f>IF(B27=0," ",VLOOKUP($B27,[1]Женщины!$B$1:$H$65536,5,FALSE))</f>
        <v>Архангельская</v>
      </c>
      <c r="G27" s="21" t="str">
        <f>IF(B27=0," ",VLOOKUP($B27,[1]Женщины!$B$1:$H$65536,6,FALSE))</f>
        <v>Архангельск,САФУ</v>
      </c>
      <c r="H27" s="31"/>
      <c r="I27" s="114">
        <v>3.6618055555555553E-3</v>
      </c>
      <c r="J27" s="26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2р</v>
      </c>
      <c r="K27" s="16">
        <v>0</v>
      </c>
      <c r="L27" s="21" t="str">
        <f>IF(B27=0," ",VLOOKUP($B27,[1]Женщины!$B$1:$H$65536,7,FALSE))</f>
        <v>Чернов А.В.. Мосеев А.А.</v>
      </c>
    </row>
    <row r="28" spans="1:12">
      <c r="A28" s="29"/>
      <c r="B28" s="20"/>
      <c r="C28" s="21"/>
      <c r="D28" s="22"/>
      <c r="E28" s="23"/>
      <c r="F28" s="21"/>
      <c r="G28" s="21"/>
      <c r="H28" s="31"/>
      <c r="I28" s="114"/>
      <c r="J28" s="26"/>
      <c r="K28" s="23"/>
      <c r="L28" s="21"/>
    </row>
    <row r="29" spans="1:12">
      <c r="A29" s="15"/>
      <c r="B29" s="15"/>
      <c r="C29" s="15"/>
      <c r="D29" s="16"/>
      <c r="E29" s="15"/>
      <c r="F29" s="376" t="s">
        <v>43</v>
      </c>
      <c r="G29" s="376"/>
      <c r="H29" s="117"/>
      <c r="I29" s="385"/>
      <c r="J29" s="385"/>
      <c r="K29" s="102"/>
      <c r="L29" s="103"/>
    </row>
    <row r="30" spans="1:12">
      <c r="A30" s="19">
        <v>1</v>
      </c>
      <c r="B30" s="20">
        <v>199</v>
      </c>
      <c r="C30" s="21" t="str">
        <f>IF(B30=0," ",VLOOKUP(B30,[1]Женщины!B$1:H$65536,2,FALSE))</f>
        <v>Дмитриева Ирина</v>
      </c>
      <c r="D30" s="27">
        <f>IF(B30=0," ",VLOOKUP($B30,[1]Женщины!$B$1:$H$65536,3,FALSE))</f>
        <v>29993</v>
      </c>
      <c r="E30" s="23" t="str">
        <f>IF(B30=0," ",IF(VLOOKUP($B30,[1]Женщины!$B$1:$H$65536,4,FALSE)=0," ",VLOOKUP($B30,[1]Женщины!$B$1:$H$65536,4,FALSE)))</f>
        <v>МС</v>
      </c>
      <c r="F30" s="21" t="str">
        <f>IF(B30=0," ",VLOOKUP($B30,[1]Женщины!$B$1:$H$65536,5,FALSE))</f>
        <v>Костромская</v>
      </c>
      <c r="G30" s="21" t="str">
        <f>IF(B30=0," ",VLOOKUP($B30,[1]Женщины!$B$1:$H$65536,6,FALSE))</f>
        <v>Кострома, КОСДЮСШОР</v>
      </c>
      <c r="H30" s="31"/>
      <c r="I30" s="114">
        <v>3.0755787037037036E-3</v>
      </c>
      <c r="J30" s="26" t="str">
        <f>IF(I30=0," ",IF(I30&lt;=[1]Разряды!$D$34,[1]Разряды!$D$3,IF(I30&lt;=[1]Разряды!$E$34,[1]Разряды!$E$3,IF(I30&lt;=[1]Разряды!$F$34,[1]Разряды!$F$3,IF(I30&lt;=[1]Разряды!$G$34,[1]Разряды!$G$3,IF(I30&lt;=[1]Разряды!$H$34,[1]Разряды!$H$3,IF(I30&lt;=[1]Разряды!$I$34,[1]Разряды!$I$3,IF(I30&lt;=[1]Разряды!$J$34,[1]Разряды!$J$3,"б/р"))))))))</f>
        <v>кмс</v>
      </c>
      <c r="K30" s="16">
        <v>20</v>
      </c>
      <c r="L30" s="49" t="str">
        <f>IF(B30=0," ",VLOOKUP($B30,[1]Женщины!$B$1:$H$65536,7,FALSE))</f>
        <v>Румянцев А.П.</v>
      </c>
    </row>
    <row r="31" spans="1:12">
      <c r="A31" s="19">
        <v>2</v>
      </c>
      <c r="B31" s="20">
        <v>447</v>
      </c>
      <c r="C31" s="21" t="str">
        <f>IF(B31=0," ",VLOOKUP(B31,[1]Женщины!B$1:H$65536,2,FALSE))</f>
        <v>Гузенкова Ирина</v>
      </c>
      <c r="D31" s="22">
        <f>IF(B31=0," ",VLOOKUP($B31,[1]Женщины!$B$1:$H$65536,3,FALSE))</f>
        <v>1989</v>
      </c>
      <c r="E31" s="23" t="str">
        <f>IF(B31=0," ",IF(VLOOKUP($B31,[1]Женщины!$B$1:$H$65536,4,FALSE)=0," ",VLOOKUP($B31,[1]Женщины!$B$1:$H$65536,4,FALSE)))</f>
        <v>1р</v>
      </c>
      <c r="F31" s="21" t="str">
        <f>IF(B31=0," ",VLOOKUP($B31,[1]Женщины!$B$1:$H$65536,5,FALSE))</f>
        <v>Мурманская</v>
      </c>
      <c r="G31" s="21" t="str">
        <f>IF(B31=0," ",VLOOKUP($B31,[1]Женщины!$B$1:$H$65536,6,FALSE))</f>
        <v>Мурманск, СДЮСШОР-4</v>
      </c>
      <c r="H31" s="31"/>
      <c r="I31" s="114">
        <v>3.3807870370370367E-3</v>
      </c>
      <c r="J31" s="26" t="str">
        <f>IF(I31=0," ",IF(I31&lt;=[1]Разряды!$D$34,[1]Разряды!$D$3,IF(I31&lt;=[1]Разряды!$E$34,[1]Разряды!$E$3,IF(I31&lt;=[1]Разряды!$F$34,[1]Разряды!$F$3,IF(I31&lt;=[1]Разряды!$G$34,[1]Разряды!$G$3,IF(I31&lt;=[1]Разряды!$H$34,[1]Разряды!$H$3,IF(I31&lt;=[1]Разряды!$I$34,[1]Разряды!$I$3,IF(I31&lt;=[1]Разряды!$J$34,[1]Разряды!$J$3,"б/р"))))))))</f>
        <v>1р</v>
      </c>
      <c r="K31" s="26">
        <v>0</v>
      </c>
      <c r="L31" s="21" t="str">
        <f>IF(B31=0," ",VLOOKUP($B31,[1]Женщины!$B$1:$H$65536,7,FALSE))</f>
        <v>Ахметов А.Р.</v>
      </c>
    </row>
    <row r="32" spans="1:12" ht="15.75" thickBot="1">
      <c r="A32" s="35"/>
      <c r="B32" s="36"/>
      <c r="C32" s="37" t="str">
        <f>IF(B32=0," ",VLOOKUP(B32,[1]Женщины!B$1:H$65536,2,FALSE))</f>
        <v xml:space="preserve"> </v>
      </c>
      <c r="D32" s="58" t="str">
        <f>IF(B32=0," ",VLOOKUP($B32,[1]Женщины!$B$1:$H$65536,3,FALSE))</f>
        <v xml:space="preserve"> </v>
      </c>
      <c r="E32" s="39" t="str">
        <f>IF(B32=0," ",IF(VLOOKUP($B32,[1]Женщины!$B$1:$H$65536,4,FALSE)=0," ",VLOOKUP($B32,[1]Женщины!$B$1:$H$65536,4,FALSE)))</f>
        <v xml:space="preserve"> </v>
      </c>
      <c r="F32" s="37" t="str">
        <f>IF(B32=0," ",VLOOKUP($B32,[1]Женщины!$B$1:$H$65536,5,FALSE))</f>
        <v xml:space="preserve"> </v>
      </c>
      <c r="G32" s="37" t="str">
        <f>IF(B32=0," ",VLOOKUP($B32,[1]Женщины!$B$1:$H$65536,6,FALSE))</f>
        <v xml:space="preserve"> </v>
      </c>
      <c r="H32" s="59"/>
      <c r="I32" s="116"/>
      <c r="J32" s="42"/>
      <c r="K32" s="136"/>
      <c r="L32" s="37" t="str">
        <f>IF(B32=0," ",VLOOKUP($B32,[1]Женщины!$B$1:$H$65536,7,FALSE))</f>
        <v xml:space="preserve"> </v>
      </c>
    </row>
    <row r="33" spans="1:9" ht="15.75" thickTop="1">
      <c r="A33" s="63"/>
      <c r="B33" s="63"/>
      <c r="C33" s="63"/>
      <c r="D33" s="63"/>
      <c r="E33" s="63"/>
      <c r="F33" s="63"/>
      <c r="G33" s="63"/>
      <c r="H33" s="64"/>
      <c r="I33" s="64"/>
    </row>
    <row r="34" spans="1:9">
      <c r="A34" s="63"/>
      <c r="B34" s="63"/>
      <c r="C34" s="63"/>
      <c r="D34" s="63"/>
      <c r="E34" s="63"/>
      <c r="F34" s="63"/>
      <c r="G34" s="63"/>
      <c r="H34" s="64"/>
      <c r="I34" s="64"/>
    </row>
    <row r="35" spans="1:9">
      <c r="A35" s="63"/>
      <c r="B35" s="63"/>
      <c r="C35" s="63"/>
      <c r="D35" s="63"/>
      <c r="E35" s="63"/>
      <c r="F35" s="63"/>
      <c r="G35" s="63"/>
      <c r="H35" s="64"/>
      <c r="I35" s="64"/>
    </row>
    <row r="36" spans="1:9">
      <c r="A36" s="63"/>
      <c r="B36" s="63"/>
      <c r="C36" s="63"/>
      <c r="D36" s="63"/>
      <c r="E36" s="63"/>
      <c r="F36" s="63"/>
      <c r="G36" s="63"/>
      <c r="H36" s="64"/>
      <c r="I36" s="64"/>
    </row>
    <row r="37" spans="1:9">
      <c r="A37" s="63"/>
      <c r="B37" s="63"/>
      <c r="C37" s="63"/>
      <c r="D37" s="63"/>
      <c r="E37" s="63"/>
      <c r="F37" s="63"/>
      <c r="G37" s="63"/>
      <c r="H37" s="64"/>
      <c r="I37" s="64"/>
    </row>
    <row r="38" spans="1:9">
      <c r="A38" s="63"/>
      <c r="B38" s="63"/>
      <c r="C38" s="63"/>
      <c r="D38" s="63"/>
      <c r="E38" s="63"/>
      <c r="F38" s="63"/>
      <c r="G38" s="63"/>
      <c r="H38" s="64"/>
      <c r="I38" s="64"/>
    </row>
    <row r="39" spans="1:9">
      <c r="A39" s="63"/>
      <c r="B39" s="63"/>
      <c r="C39" s="63"/>
      <c r="D39" s="63"/>
      <c r="E39" s="63"/>
      <c r="F39" s="63"/>
      <c r="G39" s="63"/>
      <c r="H39" s="64"/>
      <c r="I39" s="64"/>
    </row>
    <row r="40" spans="1:9">
      <c r="A40" s="63"/>
      <c r="B40" s="63"/>
      <c r="C40" s="63"/>
      <c r="D40" s="63"/>
      <c r="E40" s="63"/>
      <c r="F40" s="63"/>
      <c r="G40" s="63"/>
      <c r="H40" s="64"/>
      <c r="I40" s="64"/>
    </row>
    <row r="41" spans="1:9">
      <c r="A41" s="63"/>
      <c r="B41" s="63"/>
      <c r="C41" s="63"/>
      <c r="D41" s="63"/>
      <c r="E41" s="63"/>
      <c r="F41" s="63"/>
      <c r="G41" s="63"/>
      <c r="H41" s="64"/>
      <c r="I41" s="64"/>
    </row>
    <row r="42" spans="1:9">
      <c r="A42" s="63"/>
      <c r="B42" s="63"/>
      <c r="C42" s="63"/>
      <c r="D42" s="63"/>
      <c r="E42" s="63"/>
      <c r="F42" s="63"/>
      <c r="G42" s="63"/>
      <c r="H42" s="64"/>
      <c r="I42" s="64"/>
    </row>
    <row r="43" spans="1:9">
      <c r="A43" s="63"/>
      <c r="B43" s="63"/>
      <c r="C43" s="63"/>
      <c r="D43" s="63"/>
      <c r="E43" s="63"/>
      <c r="F43" s="63"/>
      <c r="G43" s="63"/>
      <c r="H43" s="64"/>
      <c r="I43" s="64"/>
    </row>
    <row r="44" spans="1:9">
      <c r="A44" s="63"/>
      <c r="B44" s="63"/>
      <c r="C44" s="63"/>
      <c r="D44" s="63"/>
      <c r="E44" s="63"/>
      <c r="F44" s="63"/>
      <c r="G44" s="63"/>
      <c r="H44" s="64"/>
      <c r="I44" s="64"/>
    </row>
    <row r="45" spans="1:9">
      <c r="A45" s="63"/>
      <c r="B45" s="63"/>
      <c r="C45" s="63"/>
      <c r="D45" s="63"/>
      <c r="E45" s="63"/>
      <c r="F45" s="63"/>
      <c r="G45" s="63"/>
      <c r="H45" s="64"/>
      <c r="I45" s="64"/>
    </row>
    <row r="46" spans="1:9">
      <c r="A46" s="63"/>
      <c r="B46" s="63"/>
      <c r="C46" s="63"/>
      <c r="D46" s="63"/>
      <c r="E46" s="63"/>
      <c r="F46" s="63"/>
      <c r="G46" s="63"/>
      <c r="H46" s="64"/>
      <c r="I46" s="64"/>
    </row>
    <row r="47" spans="1:9">
      <c r="A47" s="63"/>
      <c r="B47" s="63"/>
      <c r="C47" s="63"/>
      <c r="D47" s="63"/>
      <c r="E47" s="63"/>
      <c r="F47" s="63"/>
      <c r="G47" s="63"/>
      <c r="H47" s="64"/>
      <c r="I47" s="64"/>
    </row>
    <row r="48" spans="1:9">
      <c r="A48" s="63"/>
      <c r="B48" s="63"/>
      <c r="C48" s="63"/>
      <c r="D48" s="63"/>
      <c r="E48" s="63"/>
      <c r="F48" s="63"/>
      <c r="G48" s="63"/>
      <c r="H48" s="64"/>
      <c r="I48" s="64"/>
    </row>
    <row r="49" spans="1:9">
      <c r="A49" s="63"/>
      <c r="B49" s="63"/>
      <c r="C49" s="63"/>
      <c r="D49" s="63"/>
      <c r="E49" s="63"/>
      <c r="F49" s="63"/>
      <c r="G49" s="63"/>
      <c r="H49" s="64"/>
      <c r="I49" s="64"/>
    </row>
    <row r="50" spans="1:9">
      <c r="A50" s="63"/>
      <c r="B50" s="63"/>
      <c r="C50" s="63"/>
      <c r="D50" s="63"/>
      <c r="E50" s="63"/>
      <c r="F50" s="63"/>
      <c r="G50" s="63"/>
      <c r="H50" s="64"/>
      <c r="I50" s="64"/>
    </row>
    <row r="51" spans="1:9">
      <c r="A51" s="63"/>
      <c r="B51" s="63"/>
      <c r="C51" s="63"/>
      <c r="D51" s="63"/>
      <c r="E51" s="63"/>
      <c r="F51" s="63"/>
      <c r="G51" s="63"/>
      <c r="H51" s="64"/>
      <c r="I51" s="64"/>
    </row>
    <row r="52" spans="1:9">
      <c r="A52" s="63"/>
      <c r="B52" s="63"/>
      <c r="C52" s="63"/>
      <c r="D52" s="63"/>
      <c r="E52" s="63"/>
      <c r="F52" s="63"/>
      <c r="G52" s="63"/>
      <c r="H52" s="64"/>
      <c r="I52" s="64"/>
    </row>
    <row r="53" spans="1:9">
      <c r="A53" s="63"/>
      <c r="B53" s="63"/>
      <c r="C53" s="63"/>
      <c r="D53" s="63"/>
      <c r="E53" s="63"/>
      <c r="F53" s="63"/>
      <c r="G53" s="63"/>
      <c r="H53" s="64"/>
      <c r="I53" s="64"/>
    </row>
    <row r="54" spans="1:9">
      <c r="A54" s="63"/>
      <c r="B54" s="63"/>
      <c r="C54" s="63"/>
      <c r="D54" s="63"/>
      <c r="E54" s="63"/>
      <c r="F54" s="63"/>
      <c r="G54" s="63"/>
      <c r="H54" s="64"/>
      <c r="I54" s="64"/>
    </row>
    <row r="55" spans="1:9">
      <c r="A55" s="63"/>
      <c r="B55" s="63"/>
      <c r="C55" s="63"/>
      <c r="D55" s="63"/>
      <c r="E55" s="63"/>
      <c r="F55" s="63"/>
      <c r="G55" s="63"/>
      <c r="H55" s="64"/>
      <c r="I55" s="64"/>
    </row>
  </sheetData>
  <mergeCells count="23">
    <mergeCell ref="F4:G4"/>
    <mergeCell ref="A1:L1"/>
    <mergeCell ref="A2:L2"/>
    <mergeCell ref="I6:J6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F23:G23"/>
    <mergeCell ref="F29:G29"/>
    <mergeCell ref="I29:J29"/>
    <mergeCell ref="J8:J9"/>
    <mergeCell ref="K8:K9"/>
    <mergeCell ref="L8:L9"/>
    <mergeCell ref="H9:I9"/>
    <mergeCell ref="F10:G10"/>
    <mergeCell ref="F20:G20"/>
    <mergeCell ref="I20:J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60</vt:lpstr>
      <vt:lpstr>60м</vt:lpstr>
      <vt:lpstr>200</vt:lpstr>
      <vt:lpstr>200м</vt:lpstr>
      <vt:lpstr>400</vt:lpstr>
      <vt:lpstr>400м</vt:lpstr>
      <vt:lpstr>800</vt:lpstr>
      <vt:lpstr>800м</vt:lpstr>
      <vt:lpstr>1500</vt:lpstr>
      <vt:lpstr>1500м</vt:lpstr>
      <vt:lpstr>3000</vt:lpstr>
      <vt:lpstr>3000м</vt:lpstr>
      <vt:lpstr>60сб</vt:lpstr>
      <vt:lpstr>60м сб</vt:lpstr>
      <vt:lpstr>2000, 3000сп</vt:lpstr>
      <vt:lpstr>сх</vt:lpstr>
      <vt:lpstr>длина</vt:lpstr>
      <vt:lpstr>тройной</vt:lpstr>
      <vt:lpstr>ядро</vt:lpstr>
      <vt:lpstr>высота</vt:lpstr>
      <vt:lpstr>эст.</vt:lpstr>
      <vt:lpstr>эст.м</vt:lpstr>
      <vt:lpstr>5-тиб</vt:lpstr>
      <vt:lpstr>6,7миб</vt:lpstr>
      <vt:lpstr>команды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2012-01-17T05:21:35Z</dcterms:modified>
</cp:coreProperties>
</file>